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РОЗПОДІЛ " sheetId="6" r:id="rId1"/>
    <sheet name="План від ІМЗО " sheetId="5" r:id="rId2"/>
    <sheet name="К-сть учнів " sheetId="2" r:id="rId3"/>
    <sheet name="Замовлення ДОН " sheetId="7" r:id="rId4"/>
  </sheets>
  <calcPr calcId="114210"/>
</workbook>
</file>

<file path=xl/calcChain.xml><?xml version="1.0" encoding="utf-8"?>
<calcChain xmlns="http://schemas.openxmlformats.org/spreadsheetml/2006/main">
  <c r="E6" i="6"/>
  <c r="G6"/>
  <c r="I6"/>
  <c r="E7"/>
  <c r="G7"/>
  <c r="I7"/>
  <c r="E8"/>
  <c r="G8"/>
  <c r="I8"/>
  <c r="E9"/>
  <c r="G9"/>
  <c r="I9"/>
  <c r="E10"/>
  <c r="G10"/>
  <c r="I10"/>
  <c r="E11"/>
  <c r="G11"/>
  <c r="I11"/>
  <c r="E12"/>
  <c r="I12"/>
  <c r="E13"/>
  <c r="G13"/>
  <c r="I13"/>
  <c r="E14"/>
  <c r="G14"/>
  <c r="I14"/>
  <c r="E15"/>
  <c r="G15"/>
  <c r="I15"/>
  <c r="E16"/>
  <c r="G16"/>
  <c r="I16"/>
  <c r="E17"/>
  <c r="G17"/>
  <c r="I17"/>
  <c r="E18"/>
  <c r="G18"/>
  <c r="I18"/>
  <c r="E19"/>
  <c r="G19"/>
  <c r="I19"/>
  <c r="E20"/>
  <c r="G20"/>
  <c r="I20"/>
  <c r="E21"/>
  <c r="I21"/>
  <c r="E22"/>
  <c r="G22"/>
  <c r="I22"/>
  <c r="E23"/>
  <c r="G23"/>
  <c r="I23"/>
  <c r="E24"/>
  <c r="G24"/>
  <c r="I24"/>
  <c r="E25"/>
  <c r="G25"/>
  <c r="I25"/>
  <c r="E26"/>
  <c r="G26"/>
  <c r="I26"/>
  <c r="E27"/>
  <c r="G27"/>
  <c r="I27"/>
  <c r="E28"/>
  <c r="G28"/>
  <c r="I28"/>
  <c r="E29"/>
  <c r="G29"/>
  <c r="I29"/>
  <c r="E30"/>
  <c r="G30"/>
  <c r="I30"/>
  <c r="E31"/>
  <c r="G31"/>
  <c r="I31"/>
  <c r="E32"/>
  <c r="I32"/>
  <c r="E33"/>
  <c r="G33"/>
  <c r="I33"/>
  <c r="G34"/>
  <c r="H34"/>
  <c r="E34"/>
  <c r="I34"/>
  <c r="J34"/>
  <c r="K34"/>
  <c r="L34"/>
  <c r="M34"/>
  <c r="N34"/>
  <c r="O34"/>
  <c r="P34"/>
  <c r="D34"/>
  <c r="C34"/>
  <c r="D17" i="7"/>
  <c r="C17"/>
  <c r="E16"/>
  <c r="E15"/>
  <c r="E14"/>
  <c r="E13"/>
  <c r="E12"/>
  <c r="E11"/>
  <c r="E10"/>
  <c r="E9"/>
  <c r="E17"/>
  <c r="D99" i="2"/>
  <c r="D100"/>
  <c r="C99"/>
  <c r="C100"/>
  <c r="H10"/>
  <c r="H6"/>
  <c r="G6"/>
  <c r="C6" i="5"/>
  <c r="C7"/>
  <c r="C13"/>
  <c r="C8"/>
  <c r="C9"/>
  <c r="C10"/>
  <c r="C11"/>
  <c r="C12"/>
</calcChain>
</file>

<file path=xl/sharedStrings.xml><?xml version="1.0" encoding="utf-8"?>
<sst xmlns="http://schemas.openxmlformats.org/spreadsheetml/2006/main" count="203" uniqueCount="182">
  <si>
    <t>№ п/п</t>
  </si>
  <si>
    <t>Перелік посібників</t>
  </si>
  <si>
    <t>«Антологія. Фольклор, міфи і легенди народів світу в шкільному курсі літератури» посібник серії «Шкільна бібліотека» для 5–6 класів закладів загальної середньої освіти ( авт.- упор. Чумарна  М.І.)."</t>
  </si>
  <si>
    <t>«Антологія. Казка в шкільному курсі літератури» посібник серії «Шкільна бібліотека» для 5–6 класів закладів загальної середньої освіти (авт.-  упор. Морщавка Ю.О.).</t>
  </si>
  <si>
    <t>«Сучасна художня література» посібник серії «Шкільна бібліотека» для 5–6 класів закладів загальної середньої освіти (упор. Ніколенко О.М., Мацевко-Бекерська Л.В., Сакович Л.С., Ніколенко К.С., Борисова Є.Л.,  Мігалі А.І., Туряниця В.Г., Сластьон С.Е.).</t>
  </si>
  <si>
    <t>«Унікальні сторінки географії. Визначні географічні відкриття» посібник серії «Шкільна бібліотека» для 5–6 класів закладів загальної середньої освіти (авт. Гільберг Т.Г., Лис Ю.В., Совенко В.В.).</t>
  </si>
  <si>
    <t>«Цікаві факти з історії давніх часів» посібник серії «Шкільна бібліотека» для 5–6 класів закладів загальної середньої освіти (авт.Бандровський  О.Г.).</t>
  </si>
  <si>
    <t>«Захопливий світ біології» посібник серії «Шкільна бібліотека» для 5–6 класів закладів загальної середньої освіти (авт. Каліберда М.С.,  Панов В.В., Чайковська М.А.; за ред. Шаламова Р.В.).</t>
  </si>
  <si>
    <t>«Цікаво про фінанси» посібник серії «Шкільна бібліотека» для 5–6 класів закладів загальної середньої освіти (авт. Біденко С.В,  Золотаревич  І.А.)</t>
  </si>
  <si>
    <t>«Основи споживчих знань. Cпоживча етика» посібник серії «Шкільна бібліотека» для 5–6 класів закладів загальної середньої освіти (авт. Овчарук О.В., Пужайчереда  Л.М.).</t>
  </si>
  <si>
    <t>ВСЬОГО</t>
  </si>
  <si>
    <t xml:space="preserve">План доставки посібників серії "Шкільна бібліотека" для 5-6 класів закладів загальної середньої освіти, що видаватимуться за кошти державного бюджету у 2019 році                       </t>
  </si>
  <si>
    <t>ВИДІЛЕНО                                                               прим.</t>
  </si>
  <si>
    <t>__ПОЛТАВСЬКА__ регіон</t>
  </si>
  <si>
    <t>Додаток №1 до листа ІМЗО                          від 27.11. 2019р. № 22.1/10-4356</t>
  </si>
  <si>
    <t>Контингенти  5 кл. за формою 76-РВК (за системою обліку у ІСУО)</t>
  </si>
  <si>
    <t>Контингенти 6 кл. за формою 76-РВК (за системою обліку у ІСУО)</t>
  </si>
  <si>
    <t>м. Полтава з № 39 та 40</t>
  </si>
  <si>
    <t>м. Полтава без № 39 та 40</t>
  </si>
  <si>
    <t>м. Кременчук</t>
  </si>
  <si>
    <t>ПСШ №40</t>
  </si>
  <si>
    <t xml:space="preserve">м. Горішні Плавні + ЗПР </t>
  </si>
  <si>
    <t>м. Полтава, СЗШ №39 ІПК</t>
  </si>
  <si>
    <t>м. Лубни</t>
  </si>
  <si>
    <t xml:space="preserve">м. Миргород </t>
  </si>
  <si>
    <t xml:space="preserve">м. Гадяч помилка 10 кл. </t>
  </si>
  <si>
    <t xml:space="preserve">м. Горішні Плавні без ЗПР </t>
  </si>
  <si>
    <t>Великобагачанський р-н</t>
  </si>
  <si>
    <t>м. Горішні Плавні класи ЗПР</t>
  </si>
  <si>
    <t>Великобагачанська ОТГ</t>
  </si>
  <si>
    <t>Білоцерківська ОТГ</t>
  </si>
  <si>
    <t>Рокитянська ОТГ</t>
  </si>
  <si>
    <t>Гадяцький р-н</t>
  </si>
  <si>
    <t>Сергїівська ОТГ</t>
  </si>
  <si>
    <t>Петрівсько-Роменська ОТГ</t>
  </si>
  <si>
    <t>Краснолуцька ОТГ</t>
  </si>
  <si>
    <t>Глобинський р-н.</t>
  </si>
  <si>
    <t>Глобинська ОТГ</t>
  </si>
  <si>
    <t>Гребінківський р-н</t>
  </si>
  <si>
    <t>Гребінківська ОТГ</t>
  </si>
  <si>
    <t>Диканський р-н</t>
  </si>
  <si>
    <t>Зіньківський р-н</t>
  </si>
  <si>
    <t>Опішнянська ОТГ</t>
  </si>
  <si>
    <t>Карлівський р-н</t>
  </si>
  <si>
    <t>Ланнівська ОТГ</t>
  </si>
  <si>
    <t>Кобеляцький р-н.</t>
  </si>
  <si>
    <t>Козельщинський р-н</t>
  </si>
  <si>
    <t>Козельщинська ОТГ</t>
  </si>
  <si>
    <t>Новогалещинська ОТГ</t>
  </si>
  <si>
    <t xml:space="preserve">Котелевський р-н </t>
  </si>
  <si>
    <t>Кременчуцький р-н.</t>
  </si>
  <si>
    <t>Недогарківська ОТГ</t>
  </si>
  <si>
    <t>Пришибська ОТГ</t>
  </si>
  <si>
    <t>Піщанська ОТГ</t>
  </si>
  <si>
    <t>Новознамянська ОТГ</t>
  </si>
  <si>
    <t xml:space="preserve">Омельницька ОТГ </t>
  </si>
  <si>
    <t>Лохвицький р-н</t>
  </si>
  <si>
    <t>Лохвицька ОТГ</t>
  </si>
  <si>
    <t>Сенчанська ОТГ</t>
  </si>
  <si>
    <t>Лубенський р-н</t>
  </si>
  <si>
    <t>Засульська ОТГ</t>
  </si>
  <si>
    <t>Машівський р-н</t>
  </si>
  <si>
    <t>Машівська ОТГ</t>
  </si>
  <si>
    <t>Михайлівська ОТГ</t>
  </si>
  <si>
    <t>Миргородський р-н</t>
  </si>
  <si>
    <t>В.Сорочинська ОТГ</t>
  </si>
  <si>
    <t>Новосанжарський р-н</t>
  </si>
  <si>
    <t>Новосанжарська ОТГ</t>
  </si>
  <si>
    <t>Руденківська ОТГ</t>
  </si>
  <si>
    <t>Малоперещепинська ОТГ</t>
  </si>
  <si>
    <t>Драбинівська ОТГ</t>
  </si>
  <si>
    <t>Нехворощанська ОТГ</t>
  </si>
  <si>
    <t>Оржицький р-н</t>
  </si>
  <si>
    <t>Пирятинський р-н</t>
  </si>
  <si>
    <t>Пирятинська ОТГ</t>
  </si>
  <si>
    <t>Полтавський р-н</t>
  </si>
  <si>
    <t>Щербанівська ОТГ</t>
  </si>
  <si>
    <t>Мачухівська ОТГ</t>
  </si>
  <si>
    <t>Заворсклянська ОТГ</t>
  </si>
  <si>
    <t>Терешківська ОТГ</t>
  </si>
  <si>
    <t>Коломацька ОТГ</t>
  </si>
  <si>
    <t>Решетилівський р-н</t>
  </si>
  <si>
    <t>Решетилівська ОТГ</t>
  </si>
  <si>
    <t>Семенівський р-н</t>
  </si>
  <si>
    <t>Семенівська ОТГ</t>
  </si>
  <si>
    <t>Хорольський р-н</t>
  </si>
  <si>
    <t>Клепачівська ОТГ</t>
  </si>
  <si>
    <t>Покровськобагачанська ОТГ</t>
  </si>
  <si>
    <t>Новоаврамівська ОТГ</t>
  </si>
  <si>
    <t xml:space="preserve">Чорнухинський р-н </t>
  </si>
  <si>
    <t>Чорнухинська ОТГ</t>
  </si>
  <si>
    <t>Чутівський р-н.</t>
  </si>
  <si>
    <t xml:space="preserve">Скороходівська ОТГ </t>
  </si>
  <si>
    <t>Шишацький р-н в.о.</t>
  </si>
  <si>
    <t>Шишацька ОТГ</t>
  </si>
  <si>
    <t>Полтава, шк.-інт. спорт.проф.</t>
  </si>
  <si>
    <t>Полтава,шк.-інт.ім.С.Русової</t>
  </si>
  <si>
    <t>Кременчук шк.-ін. І.Піддубного</t>
  </si>
  <si>
    <t>Гадяч, наук. ліцей-інт.</t>
  </si>
  <si>
    <t>Ковалівка, наук. ліцей-інт.</t>
  </si>
  <si>
    <t>Шишацький наук. ліцей-інт.</t>
  </si>
  <si>
    <t>В.Сорочинці санат. ЗОШ-інт.</t>
  </si>
  <si>
    <t xml:space="preserve">Андріївка, санат. ЗОШ-інт. </t>
  </si>
  <si>
    <t>Полтава, спец. ш-інт. (глухі)</t>
  </si>
  <si>
    <t>Миргород спец. шк.-інтер.</t>
  </si>
  <si>
    <t>Градизька спец.шк.-інт. ЗПР</t>
  </si>
  <si>
    <t>Кобеляцький НРЦ ЗПР</t>
  </si>
  <si>
    <t>Полтавський НРЦ  ЗПР</t>
  </si>
  <si>
    <t>Колегіум мистецтв, Опішня</t>
  </si>
  <si>
    <t>Кременчук, ЗОШ № 32</t>
  </si>
  <si>
    <t>Полтава, санаторій ПОРА</t>
  </si>
  <si>
    <t>Кременчук санат."Славутич"</t>
  </si>
  <si>
    <t xml:space="preserve">разом 4 блок </t>
  </si>
  <si>
    <t xml:space="preserve">ВСЬОГО : </t>
  </si>
  <si>
    <t xml:space="preserve">Контроль </t>
  </si>
  <si>
    <t xml:space="preserve">Додаток 1 до листа </t>
  </si>
  <si>
    <t xml:space="preserve">Департаменту освіти і науки </t>
  </si>
  <si>
    <t>Полтавської облдержадміністрації</t>
  </si>
  <si>
    <t>№  ________________  від __________________</t>
  </si>
  <si>
    <t>Потреба в посібниках серії "Шкільна бібліотека" для 5-6 класів закладів загальної середньої освіти, що видаватимуться за кошти державного бюджету у 2019 році</t>
  </si>
  <si>
    <t>Полтавська область</t>
  </si>
  <si>
    <r>
      <rPr>
        <sz val="12"/>
        <color indexed="8"/>
        <rFont val="Arial Narrow"/>
        <family val="2"/>
        <charset val="204"/>
      </rPr>
      <t xml:space="preserve">Потреба в посібниках для </t>
    </r>
    <r>
      <rPr>
        <b/>
        <sz val="12"/>
        <color indexed="8"/>
        <rFont val="Arial Narrow"/>
        <family val="2"/>
        <charset val="204"/>
      </rPr>
      <t xml:space="preserve">5 класу </t>
    </r>
    <r>
      <rPr>
        <b/>
        <i/>
        <sz val="12"/>
        <color indexed="8"/>
        <rFont val="Arial Narrow"/>
        <family val="2"/>
        <charset val="204"/>
      </rPr>
      <t>(контингенти учнів)</t>
    </r>
  </si>
  <si>
    <r>
      <rPr>
        <sz val="12"/>
        <color indexed="8"/>
        <rFont val="Arial Narrow"/>
        <family val="2"/>
        <charset val="204"/>
      </rPr>
      <t xml:space="preserve">Потреба в посібниках для </t>
    </r>
    <r>
      <rPr>
        <b/>
        <sz val="12"/>
        <color indexed="8"/>
        <rFont val="Arial Narrow"/>
        <family val="2"/>
        <charset val="204"/>
      </rPr>
      <t>6 класу</t>
    </r>
    <r>
      <rPr>
        <sz val="12"/>
        <color indexed="8"/>
        <rFont val="Arial Narrow"/>
        <family val="2"/>
        <charset val="204"/>
      </rPr>
      <t xml:space="preserve"> </t>
    </r>
    <r>
      <rPr>
        <b/>
        <i/>
        <sz val="12"/>
        <color indexed="8"/>
        <rFont val="Arial Narrow"/>
        <family val="2"/>
        <charset val="204"/>
      </rPr>
      <t>(контингенти учнів)</t>
    </r>
  </si>
  <si>
    <t>ЗАГАЛОМ</t>
  </si>
  <si>
    <t>Директор</t>
  </si>
  <si>
    <t>О.ХАРЧЕНКО</t>
  </si>
  <si>
    <t xml:space="preserve">посада керівника </t>
  </si>
  <si>
    <t>(підпис)</t>
  </si>
  <si>
    <t>МП</t>
  </si>
  <si>
    <t>Виконавець</t>
  </si>
  <si>
    <t>методист ПОІППО</t>
  </si>
  <si>
    <t>Н. Атахаджаєва</t>
  </si>
  <si>
    <t xml:space="preserve">телефон   068 436 38 55 </t>
  </si>
  <si>
    <t>Отримано відповідно до замовлення у жовині 2019, надійшло у відсотках до наданого контингенту учнів  5+6 кл.</t>
  </si>
  <si>
    <t xml:space="preserve">Контингенти  2019-2020 н.р.  за ф. 76-РВК </t>
  </si>
  <si>
    <t xml:space="preserve">5 клас </t>
  </si>
  <si>
    <t xml:space="preserve">6 клас </t>
  </si>
  <si>
    <t xml:space="preserve">РАЗОМ </t>
  </si>
  <si>
    <t xml:space="preserve">визначення кількості за % надходж. </t>
  </si>
  <si>
    <t xml:space="preserve">РОЗПОДІЛ </t>
  </si>
  <si>
    <t xml:space="preserve">% до замовлення </t>
  </si>
  <si>
    <t>% від фактичного  отримання</t>
  </si>
  <si>
    <t>«Цікаво про фінанси» (авт. Біденко С.В,  Золотаревич  І.А.)</t>
  </si>
  <si>
    <t xml:space="preserve">Посібники серії «Шкільна бібліотека» для 5–6 класів закладів загальної середньої освіти </t>
  </si>
  <si>
    <t>«Антологія. Фольклор, міфи і легенди народів світу в шкільному курсі літератури» ( авт.- упор. Чумарна  М.І.)."</t>
  </si>
  <si>
    <t>«Антологія. Казка в шкільному курсі літератури»  (авт.-  упор. Морщавка Ю.О.).</t>
  </si>
  <si>
    <t>«Унікальні сторінки географії. Визначні географічні відкриття»  (авт. Гільберг Т.Г., Лис Ю.В., Совенко В.В.).</t>
  </si>
  <si>
    <t>«Цікаві факти з історії давніх часів»   (авт.Бандровський  О.Г.).</t>
  </si>
  <si>
    <t>«Захопливий світ біології»  (авт. Каліберда М.С.,  Панов В.В., Чайковська М.А.; за ред. Шаламова Р.В.).</t>
  </si>
  <si>
    <t>«Основи споживчих знань. Cпоживча етика» (авт. Овчарук О.В., Пужайчереда  Л.М.).</t>
  </si>
  <si>
    <r>
      <t>«Сучасна художня література»  (упор. Ніколенко О.М.,</t>
    </r>
    <r>
      <rPr>
        <b/>
        <sz val="8"/>
        <color indexed="8"/>
        <rFont val="Arial Narrow"/>
        <family val="2"/>
        <charset val="204"/>
      </rPr>
      <t xml:space="preserve"> Мацевко-Бекерська Л.В., Сакович Л.С., Ніколенко К.С., Борисова Є.Л.,  Мігалі А.І., Туряниця В.Г., Сластьон С.Е.).</t>
    </r>
  </si>
  <si>
    <t>Розподіл  посібників серії "Шкільна бібліотека" для 5-6 класів ЗЗСО (у відсотковому вфідношенні до кількості учнів 5+6 класів</t>
  </si>
  <si>
    <t>Отримано у кількості 15,50% до замовленого</t>
  </si>
  <si>
    <t>ЗЗСО</t>
  </si>
  <si>
    <t>ЗОШ №1</t>
  </si>
  <si>
    <t>ЗОШ №3</t>
  </si>
  <si>
    <t>Ліцей №4</t>
  </si>
  <si>
    <t>Ліцей №5</t>
  </si>
  <si>
    <t>Ліцей №6</t>
  </si>
  <si>
    <t>Гімназія №7</t>
  </si>
  <si>
    <t>ЗОШ №8</t>
  </si>
  <si>
    <t>Гімназія №9</t>
  </si>
  <si>
    <t>Ліцей №10</t>
  </si>
  <si>
    <t>Ліцей №11</t>
  </si>
  <si>
    <t>ЗОШ №12</t>
  </si>
  <si>
    <t>ЗОШ №16</t>
  </si>
  <si>
    <t>Ліцей №17</t>
  </si>
  <si>
    <t>Гімназія №18</t>
  </si>
  <si>
    <t>ЗОШ №19</t>
  </si>
  <si>
    <t>ЗОШ №20</t>
  </si>
  <si>
    <t>Ліцей-інт. №21</t>
  </si>
  <si>
    <t>ЗОШ №22</t>
  </si>
  <si>
    <t>ЗОШ №23</t>
  </si>
  <si>
    <t>ЗОШ №24</t>
  </si>
  <si>
    <t>Ліцей №25</t>
  </si>
  <si>
    <t>ЗОШ №26</t>
  </si>
  <si>
    <t>Гімназія №27</t>
  </si>
  <si>
    <t>ЗОШ №28</t>
  </si>
  <si>
    <t>Гімназія №29</t>
  </si>
  <si>
    <t>Ліцей №30</t>
  </si>
  <si>
    <t>ЗОШ №31</t>
  </si>
  <si>
    <t>КНВК №2</t>
  </si>
</sst>
</file>

<file path=xl/styles.xml><?xml version="1.0" encoding="utf-8"?>
<styleSheet xmlns="http://schemas.openxmlformats.org/spreadsheetml/2006/main">
  <fonts count="4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8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0"/>
      <color indexed="8"/>
      <name val="Calibri"/>
      <family val="2"/>
      <charset val="204"/>
    </font>
    <font>
      <sz val="8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13"/>
      <color indexed="8"/>
      <name val="Arial Narrow"/>
      <family val="2"/>
      <charset val="204"/>
    </font>
    <font>
      <sz val="14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8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sz val="11"/>
      <name val="Arial Narrow"/>
      <family val="2"/>
      <charset val="204"/>
    </font>
    <font>
      <b/>
      <i/>
      <sz val="12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i/>
      <sz val="8"/>
      <color indexed="8"/>
      <name val="Arial Narrow"/>
      <family val="2"/>
      <charset val="204"/>
    </font>
    <font>
      <i/>
      <sz val="10"/>
      <color indexed="8"/>
      <name val="Arial Narrow"/>
      <family val="2"/>
      <charset val="204"/>
    </font>
    <font>
      <b/>
      <i/>
      <sz val="9"/>
      <name val="Arial"/>
      <family val="2"/>
      <charset val="204"/>
    </font>
    <font>
      <i/>
      <sz val="10"/>
      <color indexed="8"/>
      <name val="Arial Narrow"/>
      <family val="2"/>
      <charset val="204"/>
    </font>
    <font>
      <i/>
      <sz val="12"/>
      <color indexed="56"/>
      <name val="Arial Narrow"/>
      <family val="2"/>
      <charset val="204"/>
    </font>
    <font>
      <b/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6"/>
      <name val="Arial"/>
      <family val="2"/>
      <charset val="204"/>
    </font>
    <font>
      <sz val="8"/>
      <name val="Calibri"/>
      <family val="2"/>
      <charset val="204"/>
    </font>
    <font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1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15" fillId="0" borderId="0" xfId="0" applyFont="1" applyBorder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1" fontId="18" fillId="0" borderId="3" xfId="0" applyNumberFormat="1" applyFont="1" applyFill="1" applyBorder="1" applyAlignment="1">
      <alignment vertical="center" wrapText="1"/>
    </xf>
    <xf numFmtId="1" fontId="19" fillId="0" borderId="2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left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left" vertical="center" wrapText="1"/>
    </xf>
    <xf numFmtId="1" fontId="22" fillId="0" borderId="1" xfId="0" applyNumberFormat="1" applyFont="1" applyFill="1" applyBorder="1" applyAlignment="1">
      <alignment horizontal="left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" fontId="20" fillId="0" borderId="4" xfId="0" applyNumberFormat="1" applyFont="1" applyFill="1" applyBorder="1" applyAlignment="1">
      <alignment horizontal="left" vertical="center" wrapText="1"/>
    </xf>
    <xf numFmtId="1" fontId="22" fillId="0" borderId="1" xfId="0" applyNumberFormat="1" applyFont="1" applyFill="1" applyBorder="1" applyAlignment="1">
      <alignment horizontal="center" vertical="center" wrapText="1"/>
    </xf>
    <xf numFmtId="1" fontId="20" fillId="0" borderId="5" xfId="0" applyNumberFormat="1" applyFont="1" applyFill="1" applyBorder="1" applyAlignment="1">
      <alignment horizontal="left" vertical="center" wrapText="1"/>
    </xf>
    <xf numFmtId="1" fontId="23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24" fillId="0" borderId="1" xfId="0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/>
    <xf numFmtId="0" fontId="18" fillId="0" borderId="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14" fillId="0" borderId="6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 vertical="top" wrapText="1"/>
    </xf>
    <xf numFmtId="0" fontId="3" fillId="0" borderId="0" xfId="0" applyFont="1" applyFill="1"/>
    <xf numFmtId="0" fontId="3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top" wrapText="1"/>
    </xf>
    <xf numFmtId="1" fontId="19" fillId="0" borderId="2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18" fillId="0" borderId="3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1" fontId="3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35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0" fontId="17" fillId="0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1" fontId="36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21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" fontId="37" fillId="5" borderId="1" xfId="0" applyNumberFormat="1" applyFont="1" applyFill="1" applyBorder="1" applyAlignment="1">
      <alignment horizontal="center" vertical="center" wrapText="1"/>
    </xf>
    <xf numFmtId="1" fontId="34" fillId="5" borderId="1" xfId="0" applyNumberFormat="1" applyFont="1" applyFill="1" applyBorder="1" applyAlignment="1">
      <alignment horizontal="center" vertical="center" wrapText="1"/>
    </xf>
    <xf numFmtId="1" fontId="40" fillId="0" borderId="1" xfId="0" applyNumberFormat="1" applyFont="1" applyFill="1" applyBorder="1" applyAlignment="1">
      <alignment horizontal="left" vertical="center" wrapText="1"/>
    </xf>
    <xf numFmtId="1" fontId="16" fillId="6" borderId="1" xfId="0" applyNumberFormat="1" applyFont="1" applyFill="1" applyBorder="1" applyAlignment="1">
      <alignment horizontal="center" vertical="center" wrapText="1"/>
    </xf>
    <xf numFmtId="1" fontId="22" fillId="0" borderId="5" xfId="0" applyNumberFormat="1" applyFont="1" applyFill="1" applyBorder="1" applyAlignment="1">
      <alignment horizontal="center" vertical="center" wrapText="1"/>
    </xf>
    <xf numFmtId="1" fontId="22" fillId="0" borderId="4" xfId="0" applyNumberFormat="1" applyFont="1" applyFill="1" applyBorder="1" applyAlignment="1">
      <alignment horizontal="center" vertical="center" wrapText="1"/>
    </xf>
    <xf numFmtId="1" fontId="22" fillId="0" borderId="7" xfId="0" applyNumberFormat="1" applyFont="1" applyFill="1" applyBorder="1" applyAlignment="1">
      <alignment horizontal="center" vertical="center" wrapText="1"/>
    </xf>
    <xf numFmtId="1" fontId="38" fillId="0" borderId="5" xfId="0" applyNumberFormat="1" applyFont="1" applyFill="1" applyBorder="1" applyAlignment="1">
      <alignment horizontal="center" vertical="center" wrapText="1"/>
    </xf>
    <xf numFmtId="1" fontId="38" fillId="0" borderId="4" xfId="0" applyNumberFormat="1" applyFont="1" applyFill="1" applyBorder="1" applyAlignment="1">
      <alignment horizontal="center" vertical="center" wrapText="1"/>
    </xf>
    <xf numFmtId="1" fontId="38" fillId="0" borderId="7" xfId="0" applyNumberFormat="1" applyFont="1" applyFill="1" applyBorder="1" applyAlignment="1">
      <alignment horizontal="center" vertical="center" wrapText="1"/>
    </xf>
    <xf numFmtId="1" fontId="26" fillId="5" borderId="1" xfId="0" applyNumberFormat="1" applyFont="1" applyFill="1" applyBorder="1" applyAlignment="1">
      <alignment horizontal="center" vertical="center" wrapText="1"/>
    </xf>
    <xf numFmtId="1" fontId="22" fillId="7" borderId="5" xfId="0" applyNumberFormat="1" applyFont="1" applyFill="1" applyBorder="1" applyAlignment="1">
      <alignment horizontal="center" vertical="center" wrapText="1"/>
    </xf>
    <xf numFmtId="1" fontId="22" fillId="7" borderId="4" xfId="0" applyNumberFormat="1" applyFont="1" applyFill="1" applyBorder="1" applyAlignment="1">
      <alignment horizontal="center" vertical="center" wrapText="1"/>
    </xf>
    <xf numFmtId="1" fontId="22" fillId="7" borderId="7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/>
    </xf>
    <xf numFmtId="0" fontId="3" fillId="0" borderId="0" xfId="0" applyFont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26">
    <dxf>
      <fill>
        <gradientFill degree="90">
          <stop position="0">
            <color theme="0" tint="-0.34900967436750391"/>
          </stop>
          <stop position="0.5">
            <color theme="0"/>
          </stop>
          <stop position="1">
            <color theme="0" tint="-0.3490096743675039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 tint="-0.34900967436750391"/>
          </stop>
        </gradientFill>
      </fill>
    </dxf>
    <dxf>
      <fill>
        <gradientFill degree="90">
          <stop position="0">
            <color theme="0" tint="-0.34900967436750391"/>
          </stop>
          <stop position="0.5">
            <color theme="0"/>
          </stop>
          <stop position="1">
            <color theme="0" tint="-0.3490096743675039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 tint="-0.34900967436750391"/>
          </stop>
        </gradientFill>
      </fill>
    </dxf>
    <dxf>
      <fill>
        <patternFill>
          <bgColor theme="8" tint="0.39994506668294322"/>
        </patternFill>
      </fill>
    </dxf>
    <dxf>
      <fill>
        <gradientFill degree="90">
          <stop position="0">
            <color theme="0" tint="-0.34900967436750391"/>
          </stop>
          <stop position="0.5">
            <color theme="0"/>
          </stop>
          <stop position="1">
            <color theme="0" tint="-0.3490096743675039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 tint="-0.34900967436750391"/>
          </stop>
        </gradientFill>
      </fill>
    </dxf>
    <dxf>
      <fill>
        <patternFill>
          <bgColor theme="8" tint="0.39994506668294322"/>
        </patternFill>
      </fill>
    </dxf>
    <dxf>
      <fill>
        <gradientFill degree="90">
          <stop position="0">
            <color theme="0" tint="-0.34900967436750391"/>
          </stop>
          <stop position="0.5">
            <color theme="0"/>
          </stop>
          <stop position="1">
            <color theme="0" tint="-0.3490096743675039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 tint="-0.34900967436750391"/>
          </stop>
        </gradientFill>
      </fill>
    </dxf>
    <dxf>
      <fill>
        <patternFill>
          <bgColor theme="8" tint="0.39994506668294322"/>
        </patternFill>
      </fill>
    </dxf>
    <dxf>
      <fill>
        <patternFill patternType="solid">
          <fgColor indexed="64"/>
          <bgColor theme="8" tint="0.39994506668294322"/>
        </patternFill>
      </fill>
    </dxf>
    <dxf>
      <fill>
        <gradientFill degree="90">
          <stop position="0">
            <color theme="0" tint="-0.34900967436750391"/>
          </stop>
          <stop position="0.5">
            <color theme="0"/>
          </stop>
          <stop position="1">
            <color theme="0" tint="-0.3490096743675039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 tint="-0.34900967436750391"/>
          </stop>
        </gradient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9CC00"/>
        </patternFill>
      </fill>
    </dxf>
    <dxf>
      <fill>
        <patternFill>
          <bgColor rgb="FFFFFF00"/>
        </patternFill>
      </fill>
    </dxf>
    <dxf>
      <fill>
        <patternFill>
          <bgColor rgb="FF99FF33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ill>
        <patternFill patternType="solid">
          <fgColor indexed="64"/>
          <bgColor theme="8" tint="0.39994506668294322"/>
        </patternFill>
      </fill>
    </dxf>
    <dxf>
      <fill>
        <gradientFill degree="90">
          <stop position="0">
            <color theme="0" tint="-0.34900967436750391"/>
          </stop>
          <stop position="0.5">
            <color theme="0"/>
          </stop>
          <stop position="1">
            <color theme="0" tint="-0.3490096743675039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 tint="-0.34900967436750391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34"/>
  <sheetViews>
    <sheetView tabSelected="1" zoomScale="75" zoomScaleNormal="75" workbookViewId="0">
      <selection activeCell="H36" sqref="H36"/>
    </sheetView>
  </sheetViews>
  <sheetFormatPr defaultRowHeight="15"/>
  <cols>
    <col min="1" max="1" width="6.28515625" style="38" customWidth="1"/>
    <col min="2" max="2" width="33" style="80" customWidth="1"/>
    <col min="3" max="4" width="9.42578125" style="48" customWidth="1"/>
    <col min="5" max="5" width="9.42578125" style="38" customWidth="1"/>
    <col min="6" max="6" width="13.140625" style="38" customWidth="1"/>
    <col min="7" max="8" width="10.85546875" style="89" customWidth="1"/>
    <col min="9" max="9" width="9.140625" style="38"/>
    <col min="10" max="10" width="18.7109375" style="38" customWidth="1"/>
    <col min="11" max="11" width="19" style="38" customWidth="1"/>
    <col min="12" max="12" width="21.5703125" style="38" customWidth="1"/>
    <col min="13" max="13" width="18.7109375" style="38" customWidth="1"/>
    <col min="14" max="14" width="14.5703125" style="38" customWidth="1"/>
    <col min="15" max="15" width="16.28515625" style="38" customWidth="1"/>
    <col min="16" max="16" width="20.85546875" style="38" customWidth="1"/>
    <col min="17" max="22" width="9.140625" style="38"/>
  </cols>
  <sheetData>
    <row r="1" spans="1:16" ht="28.5" customHeight="1">
      <c r="B1" s="102" t="s">
        <v>151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30" customHeight="1">
      <c r="B2" s="103" t="s">
        <v>152</v>
      </c>
      <c r="C2" s="104"/>
      <c r="D2" s="104"/>
      <c r="E2" s="105"/>
      <c r="F2" s="99" t="s">
        <v>143</v>
      </c>
      <c r="G2" s="100"/>
      <c r="H2" s="100"/>
      <c r="I2" s="100"/>
      <c r="J2" s="100"/>
      <c r="K2" s="100"/>
      <c r="L2" s="100"/>
      <c r="M2" s="100"/>
      <c r="N2" s="100"/>
      <c r="O2" s="100"/>
      <c r="P2" s="101"/>
    </row>
    <row r="3" spans="1:16" ht="97.5" customHeight="1">
      <c r="B3" s="90" t="s">
        <v>133</v>
      </c>
      <c r="C3" s="96" t="s">
        <v>134</v>
      </c>
      <c r="D3" s="97"/>
      <c r="E3" s="97"/>
      <c r="F3" s="96" t="s">
        <v>144</v>
      </c>
      <c r="G3" s="97"/>
      <c r="H3" s="97"/>
      <c r="I3" s="98"/>
      <c r="J3" s="57" t="s">
        <v>145</v>
      </c>
      <c r="K3" s="91" t="s">
        <v>150</v>
      </c>
      <c r="L3" s="57" t="s">
        <v>146</v>
      </c>
      <c r="M3" s="57" t="s">
        <v>147</v>
      </c>
      <c r="N3" s="57" t="s">
        <v>148</v>
      </c>
      <c r="O3" s="57" t="s">
        <v>142</v>
      </c>
      <c r="P3" s="57" t="s">
        <v>149</v>
      </c>
    </row>
    <row r="4" spans="1:16" ht="57" customHeight="1">
      <c r="B4" s="78" t="s">
        <v>153</v>
      </c>
      <c r="C4" s="74" t="s">
        <v>135</v>
      </c>
      <c r="D4" s="74" t="s">
        <v>136</v>
      </c>
      <c r="E4" s="75" t="s">
        <v>137</v>
      </c>
      <c r="F4" s="92" t="s">
        <v>141</v>
      </c>
      <c r="G4" s="93" t="s">
        <v>138</v>
      </c>
      <c r="H4" s="86" t="s">
        <v>139</v>
      </c>
      <c r="I4" s="82" t="s">
        <v>140</v>
      </c>
      <c r="J4" s="86" t="s">
        <v>139</v>
      </c>
      <c r="K4" s="86" t="s">
        <v>139</v>
      </c>
      <c r="L4" s="86" t="s">
        <v>139</v>
      </c>
      <c r="M4" s="86" t="s">
        <v>139</v>
      </c>
      <c r="N4" s="86" t="s">
        <v>139</v>
      </c>
      <c r="O4" s="86" t="s">
        <v>139</v>
      </c>
      <c r="P4" s="86" t="s">
        <v>139</v>
      </c>
    </row>
    <row r="5" spans="1:16" ht="18.75">
      <c r="B5" s="39"/>
      <c r="C5" s="40"/>
      <c r="D5" s="40"/>
      <c r="F5" s="85"/>
      <c r="G5" s="83"/>
      <c r="H5" s="95"/>
      <c r="I5" s="84"/>
      <c r="J5" s="95"/>
      <c r="K5" s="95"/>
      <c r="L5" s="95"/>
      <c r="M5" s="95"/>
      <c r="N5" s="95"/>
      <c r="O5" s="95"/>
      <c r="P5" s="95"/>
    </row>
    <row r="6" spans="1:16" ht="18.75">
      <c r="A6" s="81">
        <v>1</v>
      </c>
      <c r="B6" s="94" t="s">
        <v>154</v>
      </c>
      <c r="C6" s="40">
        <v>106</v>
      </c>
      <c r="D6" s="40">
        <v>121</v>
      </c>
      <c r="E6" s="40">
        <f>D6+C6</f>
        <v>227</v>
      </c>
      <c r="F6" s="85">
        <v>0.15570000000000001</v>
      </c>
      <c r="G6" s="83">
        <f>E6*F6</f>
        <v>35.343899999999998</v>
      </c>
      <c r="H6" s="84">
        <v>35</v>
      </c>
      <c r="I6" s="85">
        <f>H6/E6</f>
        <v>0.15418502202643172</v>
      </c>
      <c r="J6" s="84">
        <v>35</v>
      </c>
      <c r="K6" s="84">
        <v>35</v>
      </c>
      <c r="L6" s="84">
        <v>35</v>
      </c>
      <c r="M6" s="84">
        <v>35</v>
      </c>
      <c r="N6" s="84">
        <v>35</v>
      </c>
      <c r="O6" s="84">
        <v>35</v>
      </c>
      <c r="P6" s="84">
        <v>35</v>
      </c>
    </row>
    <row r="7" spans="1:16" ht="18.75">
      <c r="A7" s="81">
        <v>2</v>
      </c>
      <c r="B7" s="39" t="s">
        <v>181</v>
      </c>
      <c r="C7" s="40">
        <v>13</v>
      </c>
      <c r="D7" s="40">
        <v>20</v>
      </c>
      <c r="E7" s="40">
        <f t="shared" ref="E7:E33" si="0">D7+C7</f>
        <v>33</v>
      </c>
      <c r="F7" s="85">
        <v>0.15570000000000001</v>
      </c>
      <c r="G7" s="83">
        <f t="shared" ref="G7:G33" si="1">E7*F7</f>
        <v>5.1381000000000006</v>
      </c>
      <c r="H7" s="84">
        <v>5</v>
      </c>
      <c r="I7" s="85">
        <f t="shared" ref="I7:I33" si="2">H7/E7</f>
        <v>0.15151515151515152</v>
      </c>
      <c r="J7" s="84">
        <v>5</v>
      </c>
      <c r="K7" s="84">
        <v>5</v>
      </c>
      <c r="L7" s="84">
        <v>5</v>
      </c>
      <c r="M7" s="84">
        <v>5</v>
      </c>
      <c r="N7" s="84">
        <v>5</v>
      </c>
      <c r="O7" s="84">
        <v>5</v>
      </c>
      <c r="P7" s="84">
        <v>5</v>
      </c>
    </row>
    <row r="8" spans="1:16" ht="18.75">
      <c r="A8" s="81">
        <v>3</v>
      </c>
      <c r="B8" s="39" t="s">
        <v>155</v>
      </c>
      <c r="C8" s="40">
        <v>47</v>
      </c>
      <c r="D8" s="40">
        <v>49</v>
      </c>
      <c r="E8" s="40">
        <f t="shared" si="0"/>
        <v>96</v>
      </c>
      <c r="F8" s="85">
        <v>0.15570000000000001</v>
      </c>
      <c r="G8" s="83">
        <f t="shared" si="1"/>
        <v>14.9472</v>
      </c>
      <c r="H8" s="84">
        <v>15</v>
      </c>
      <c r="I8" s="85">
        <f t="shared" si="2"/>
        <v>0.15625</v>
      </c>
      <c r="J8" s="84">
        <v>15</v>
      </c>
      <c r="K8" s="84">
        <v>15</v>
      </c>
      <c r="L8" s="84">
        <v>15</v>
      </c>
      <c r="M8" s="84">
        <v>15</v>
      </c>
      <c r="N8" s="84">
        <v>15</v>
      </c>
      <c r="O8" s="84">
        <v>15</v>
      </c>
      <c r="P8" s="84">
        <v>15</v>
      </c>
    </row>
    <row r="9" spans="1:16" ht="18.75">
      <c r="A9" s="81">
        <v>4</v>
      </c>
      <c r="B9" s="39" t="s">
        <v>156</v>
      </c>
      <c r="C9" s="40">
        <v>134</v>
      </c>
      <c r="D9" s="40">
        <v>125</v>
      </c>
      <c r="E9" s="40">
        <f t="shared" si="0"/>
        <v>259</v>
      </c>
      <c r="F9" s="85">
        <v>0.15570000000000001</v>
      </c>
      <c r="G9" s="83">
        <f t="shared" si="1"/>
        <v>40.326300000000003</v>
      </c>
      <c r="H9" s="84">
        <v>40</v>
      </c>
      <c r="I9" s="85">
        <f t="shared" si="2"/>
        <v>0.15444015444015444</v>
      </c>
      <c r="J9" s="84">
        <v>40</v>
      </c>
      <c r="K9" s="84">
        <v>40</v>
      </c>
      <c r="L9" s="84">
        <v>40</v>
      </c>
      <c r="M9" s="84">
        <v>40</v>
      </c>
      <c r="N9" s="84">
        <v>40</v>
      </c>
      <c r="O9" s="84">
        <v>40</v>
      </c>
      <c r="P9" s="84">
        <v>40</v>
      </c>
    </row>
    <row r="10" spans="1:16" ht="18.75">
      <c r="A10" s="81">
        <v>5</v>
      </c>
      <c r="B10" s="39" t="s">
        <v>157</v>
      </c>
      <c r="C10" s="40">
        <v>152</v>
      </c>
      <c r="D10" s="40">
        <v>104</v>
      </c>
      <c r="E10" s="40">
        <f t="shared" si="0"/>
        <v>256</v>
      </c>
      <c r="F10" s="85">
        <v>0.15570000000000001</v>
      </c>
      <c r="G10" s="83">
        <f t="shared" si="1"/>
        <v>39.859200000000001</v>
      </c>
      <c r="H10" s="84">
        <v>40</v>
      </c>
      <c r="I10" s="85">
        <f t="shared" si="2"/>
        <v>0.15625</v>
      </c>
      <c r="J10" s="84">
        <v>40</v>
      </c>
      <c r="K10" s="84">
        <v>40</v>
      </c>
      <c r="L10" s="84">
        <v>40</v>
      </c>
      <c r="M10" s="84">
        <v>40</v>
      </c>
      <c r="N10" s="84">
        <v>40</v>
      </c>
      <c r="O10" s="84">
        <v>40</v>
      </c>
      <c r="P10" s="84">
        <v>40</v>
      </c>
    </row>
    <row r="11" spans="1:16" ht="18.75">
      <c r="A11" s="81">
        <v>6</v>
      </c>
      <c r="B11" s="39" t="s">
        <v>158</v>
      </c>
      <c r="C11" s="40">
        <v>99</v>
      </c>
      <c r="D11" s="40">
        <v>88</v>
      </c>
      <c r="E11" s="40">
        <f t="shared" si="0"/>
        <v>187</v>
      </c>
      <c r="F11" s="85">
        <v>0.15570000000000001</v>
      </c>
      <c r="G11" s="83">
        <f t="shared" si="1"/>
        <v>29.1159</v>
      </c>
      <c r="H11" s="84">
        <v>29</v>
      </c>
      <c r="I11" s="85">
        <f t="shared" si="2"/>
        <v>0.15508021390374332</v>
      </c>
      <c r="J11" s="84">
        <v>29</v>
      </c>
      <c r="K11" s="84">
        <v>29</v>
      </c>
      <c r="L11" s="84">
        <v>29</v>
      </c>
      <c r="M11" s="84">
        <v>29</v>
      </c>
      <c r="N11" s="84">
        <v>29</v>
      </c>
      <c r="O11" s="84">
        <v>29</v>
      </c>
      <c r="P11" s="84">
        <v>29</v>
      </c>
    </row>
    <row r="12" spans="1:16" ht="18.75">
      <c r="A12" s="81">
        <v>7</v>
      </c>
      <c r="B12" s="39" t="s">
        <v>159</v>
      </c>
      <c r="C12" s="40">
        <v>45</v>
      </c>
      <c r="D12" s="40">
        <v>29</v>
      </c>
      <c r="E12" s="40">
        <f t="shared" si="0"/>
        <v>74</v>
      </c>
      <c r="F12" s="85">
        <v>0.15570000000000001</v>
      </c>
      <c r="G12" s="83">
        <v>12</v>
      </c>
      <c r="H12" s="84">
        <v>12</v>
      </c>
      <c r="I12" s="85">
        <f t="shared" si="2"/>
        <v>0.16216216216216217</v>
      </c>
      <c r="J12" s="84">
        <v>12</v>
      </c>
      <c r="K12" s="84">
        <v>12</v>
      </c>
      <c r="L12" s="84">
        <v>12</v>
      </c>
      <c r="M12" s="84">
        <v>12</v>
      </c>
      <c r="N12" s="84">
        <v>12</v>
      </c>
      <c r="O12" s="84">
        <v>12</v>
      </c>
      <c r="P12" s="84">
        <v>12</v>
      </c>
    </row>
    <row r="13" spans="1:16" ht="18.75">
      <c r="A13" s="81">
        <v>8</v>
      </c>
      <c r="B13" s="39" t="s">
        <v>160</v>
      </c>
      <c r="C13" s="40">
        <v>76</v>
      </c>
      <c r="D13" s="40">
        <v>84</v>
      </c>
      <c r="E13" s="40">
        <f t="shared" si="0"/>
        <v>160</v>
      </c>
      <c r="F13" s="85">
        <v>0.15570000000000001</v>
      </c>
      <c r="G13" s="83">
        <f t="shared" si="1"/>
        <v>24.911999999999999</v>
      </c>
      <c r="H13" s="84">
        <v>25</v>
      </c>
      <c r="I13" s="85">
        <f t="shared" si="2"/>
        <v>0.15625</v>
      </c>
      <c r="J13" s="84">
        <v>25</v>
      </c>
      <c r="K13" s="84">
        <v>25</v>
      </c>
      <c r="L13" s="84">
        <v>25</v>
      </c>
      <c r="M13" s="84">
        <v>25</v>
      </c>
      <c r="N13" s="84">
        <v>25</v>
      </c>
      <c r="O13" s="84">
        <v>25</v>
      </c>
      <c r="P13" s="84">
        <v>25</v>
      </c>
    </row>
    <row r="14" spans="1:16" ht="18.75">
      <c r="A14" s="81">
        <v>9</v>
      </c>
      <c r="B14" s="39" t="s">
        <v>161</v>
      </c>
      <c r="C14" s="40">
        <v>45</v>
      </c>
      <c r="D14" s="40">
        <v>31</v>
      </c>
      <c r="E14" s="40">
        <f t="shared" si="0"/>
        <v>76</v>
      </c>
      <c r="F14" s="85">
        <v>0.15570000000000001</v>
      </c>
      <c r="G14" s="83">
        <f t="shared" si="1"/>
        <v>11.8332</v>
      </c>
      <c r="H14" s="84">
        <v>12</v>
      </c>
      <c r="I14" s="85">
        <f t="shared" si="2"/>
        <v>0.15789473684210525</v>
      </c>
      <c r="J14" s="84">
        <v>12</v>
      </c>
      <c r="K14" s="84">
        <v>12</v>
      </c>
      <c r="L14" s="84">
        <v>12</v>
      </c>
      <c r="M14" s="84">
        <v>12</v>
      </c>
      <c r="N14" s="84">
        <v>12</v>
      </c>
      <c r="O14" s="84">
        <v>12</v>
      </c>
      <c r="P14" s="84">
        <v>12</v>
      </c>
    </row>
    <row r="15" spans="1:16" ht="18.75">
      <c r="A15" s="81">
        <v>10</v>
      </c>
      <c r="B15" s="39" t="s">
        <v>162</v>
      </c>
      <c r="C15" s="40">
        <v>72</v>
      </c>
      <c r="D15" s="40">
        <v>68</v>
      </c>
      <c r="E15" s="40">
        <f t="shared" si="0"/>
        <v>140</v>
      </c>
      <c r="F15" s="85">
        <v>0.15570000000000001</v>
      </c>
      <c r="G15" s="83">
        <f t="shared" si="1"/>
        <v>21.798000000000002</v>
      </c>
      <c r="H15" s="84">
        <v>22</v>
      </c>
      <c r="I15" s="85">
        <f t="shared" si="2"/>
        <v>0.15714285714285714</v>
      </c>
      <c r="J15" s="84">
        <v>22</v>
      </c>
      <c r="K15" s="84">
        <v>22</v>
      </c>
      <c r="L15" s="84">
        <v>22</v>
      </c>
      <c r="M15" s="84">
        <v>22</v>
      </c>
      <c r="N15" s="84">
        <v>22</v>
      </c>
      <c r="O15" s="84">
        <v>22</v>
      </c>
      <c r="P15" s="84">
        <v>22</v>
      </c>
    </row>
    <row r="16" spans="1:16" ht="18.75">
      <c r="A16" s="81">
        <v>11</v>
      </c>
      <c r="B16" s="44" t="s">
        <v>163</v>
      </c>
      <c r="C16" s="40">
        <v>108</v>
      </c>
      <c r="D16" s="40">
        <v>94</v>
      </c>
      <c r="E16" s="40">
        <f t="shared" si="0"/>
        <v>202</v>
      </c>
      <c r="F16" s="85">
        <v>0.15570000000000001</v>
      </c>
      <c r="G16" s="83">
        <f t="shared" si="1"/>
        <v>31.4514</v>
      </c>
      <c r="H16" s="84">
        <v>31</v>
      </c>
      <c r="I16" s="85">
        <f t="shared" si="2"/>
        <v>0.15346534653465346</v>
      </c>
      <c r="J16" s="84">
        <v>31</v>
      </c>
      <c r="K16" s="84">
        <v>31</v>
      </c>
      <c r="L16" s="84">
        <v>31</v>
      </c>
      <c r="M16" s="84">
        <v>31</v>
      </c>
      <c r="N16" s="84">
        <v>31</v>
      </c>
      <c r="O16" s="84">
        <v>31</v>
      </c>
      <c r="P16" s="84">
        <v>31</v>
      </c>
    </row>
    <row r="17" spans="1:16" ht="18.75">
      <c r="A17" s="81">
        <v>12</v>
      </c>
      <c r="B17" s="39" t="s">
        <v>164</v>
      </c>
      <c r="C17" s="40">
        <v>120</v>
      </c>
      <c r="D17" s="40">
        <v>121</v>
      </c>
      <c r="E17" s="40">
        <f t="shared" si="0"/>
        <v>241</v>
      </c>
      <c r="F17" s="85">
        <v>0.15570000000000001</v>
      </c>
      <c r="G17" s="83">
        <f t="shared" si="1"/>
        <v>37.523699999999998</v>
      </c>
      <c r="H17" s="84">
        <v>38</v>
      </c>
      <c r="I17" s="85">
        <f t="shared" si="2"/>
        <v>0.15767634854771784</v>
      </c>
      <c r="J17" s="84">
        <v>38</v>
      </c>
      <c r="K17" s="84">
        <v>38</v>
      </c>
      <c r="L17" s="84">
        <v>38</v>
      </c>
      <c r="M17" s="84">
        <v>38</v>
      </c>
      <c r="N17" s="84">
        <v>38</v>
      </c>
      <c r="O17" s="84">
        <v>38</v>
      </c>
      <c r="P17" s="84">
        <v>38</v>
      </c>
    </row>
    <row r="18" spans="1:16" ht="18.75">
      <c r="A18" s="81">
        <v>13</v>
      </c>
      <c r="B18" s="39" t="s">
        <v>165</v>
      </c>
      <c r="C18" s="40">
        <v>64</v>
      </c>
      <c r="D18" s="40">
        <v>49</v>
      </c>
      <c r="E18" s="40">
        <f t="shared" si="0"/>
        <v>113</v>
      </c>
      <c r="F18" s="85">
        <v>0.15570000000000001</v>
      </c>
      <c r="G18" s="83">
        <f t="shared" si="1"/>
        <v>17.594100000000001</v>
      </c>
      <c r="H18" s="84">
        <v>18</v>
      </c>
      <c r="I18" s="85">
        <f t="shared" si="2"/>
        <v>0.15929203539823009</v>
      </c>
      <c r="J18" s="84">
        <v>18</v>
      </c>
      <c r="K18" s="84">
        <v>18</v>
      </c>
      <c r="L18" s="84">
        <v>18</v>
      </c>
      <c r="M18" s="84">
        <v>18</v>
      </c>
      <c r="N18" s="84">
        <v>18</v>
      </c>
      <c r="O18" s="84">
        <v>18</v>
      </c>
      <c r="P18" s="84">
        <v>18</v>
      </c>
    </row>
    <row r="19" spans="1:16" ht="18.75">
      <c r="A19" s="81">
        <v>14</v>
      </c>
      <c r="B19" s="39" t="s">
        <v>166</v>
      </c>
      <c r="C19" s="40">
        <v>122</v>
      </c>
      <c r="D19" s="40">
        <v>111</v>
      </c>
      <c r="E19" s="40">
        <f t="shared" si="0"/>
        <v>233</v>
      </c>
      <c r="F19" s="85">
        <v>0.15570000000000001</v>
      </c>
      <c r="G19" s="83">
        <f t="shared" si="1"/>
        <v>36.278100000000002</v>
      </c>
      <c r="H19" s="84">
        <v>36</v>
      </c>
      <c r="I19" s="85">
        <f t="shared" si="2"/>
        <v>0.15450643776824036</v>
      </c>
      <c r="J19" s="84">
        <v>36</v>
      </c>
      <c r="K19" s="84">
        <v>36</v>
      </c>
      <c r="L19" s="84">
        <v>36</v>
      </c>
      <c r="M19" s="84">
        <v>36</v>
      </c>
      <c r="N19" s="84">
        <v>36</v>
      </c>
      <c r="O19" s="84">
        <v>36</v>
      </c>
      <c r="P19" s="84">
        <v>36</v>
      </c>
    </row>
    <row r="20" spans="1:16" ht="18.75">
      <c r="A20" s="81">
        <v>15</v>
      </c>
      <c r="B20" s="39" t="s">
        <v>167</v>
      </c>
      <c r="C20" s="40">
        <v>51</v>
      </c>
      <c r="D20" s="40">
        <v>48</v>
      </c>
      <c r="E20" s="40">
        <f t="shared" si="0"/>
        <v>99</v>
      </c>
      <c r="F20" s="85">
        <v>0.15570000000000001</v>
      </c>
      <c r="G20" s="83">
        <f t="shared" si="1"/>
        <v>15.414300000000001</v>
      </c>
      <c r="H20" s="84">
        <v>15</v>
      </c>
      <c r="I20" s="85">
        <f t="shared" si="2"/>
        <v>0.15151515151515152</v>
      </c>
      <c r="J20" s="84">
        <v>15</v>
      </c>
      <c r="K20" s="84">
        <v>15</v>
      </c>
      <c r="L20" s="84">
        <v>15</v>
      </c>
      <c r="M20" s="84">
        <v>15</v>
      </c>
      <c r="N20" s="84">
        <v>15</v>
      </c>
      <c r="O20" s="84">
        <v>15</v>
      </c>
      <c r="P20" s="84">
        <v>15</v>
      </c>
    </row>
    <row r="21" spans="1:16" ht="18.75">
      <c r="A21" s="81">
        <v>16</v>
      </c>
      <c r="B21" s="39" t="s">
        <v>168</v>
      </c>
      <c r="C21" s="40">
        <v>100</v>
      </c>
      <c r="D21" s="40">
        <v>85</v>
      </c>
      <c r="E21" s="40">
        <f t="shared" si="0"/>
        <v>185</v>
      </c>
      <c r="F21" s="85">
        <v>0.15570000000000001</v>
      </c>
      <c r="G21" s="83">
        <v>28</v>
      </c>
      <c r="H21" s="84">
        <v>28</v>
      </c>
      <c r="I21" s="85">
        <f t="shared" si="2"/>
        <v>0.15135135135135136</v>
      </c>
      <c r="J21" s="84">
        <v>28</v>
      </c>
      <c r="K21" s="84">
        <v>28</v>
      </c>
      <c r="L21" s="84">
        <v>28</v>
      </c>
      <c r="M21" s="84">
        <v>28</v>
      </c>
      <c r="N21" s="84">
        <v>28</v>
      </c>
      <c r="O21" s="84">
        <v>28</v>
      </c>
      <c r="P21" s="84">
        <v>28</v>
      </c>
    </row>
    <row r="22" spans="1:16" ht="18.75">
      <c r="A22" s="81">
        <v>17</v>
      </c>
      <c r="B22" s="39" t="s">
        <v>169</v>
      </c>
      <c r="C22" s="40">
        <v>88</v>
      </c>
      <c r="D22" s="40">
        <v>73</v>
      </c>
      <c r="E22" s="40">
        <f t="shared" si="0"/>
        <v>161</v>
      </c>
      <c r="F22" s="85">
        <v>0.15570000000000001</v>
      </c>
      <c r="G22" s="83">
        <f t="shared" si="1"/>
        <v>25.067700000000002</v>
      </c>
      <c r="H22" s="84">
        <v>25</v>
      </c>
      <c r="I22" s="85">
        <f t="shared" si="2"/>
        <v>0.15527950310559005</v>
      </c>
      <c r="J22" s="84">
        <v>25</v>
      </c>
      <c r="K22" s="84">
        <v>25</v>
      </c>
      <c r="L22" s="84">
        <v>25</v>
      </c>
      <c r="M22" s="84">
        <v>25</v>
      </c>
      <c r="N22" s="84">
        <v>25</v>
      </c>
      <c r="O22" s="84">
        <v>25</v>
      </c>
      <c r="P22" s="84">
        <v>25</v>
      </c>
    </row>
    <row r="23" spans="1:16" ht="18.75">
      <c r="A23" s="81">
        <v>18</v>
      </c>
      <c r="B23" s="39" t="s">
        <v>170</v>
      </c>
      <c r="C23" s="40">
        <v>40</v>
      </c>
      <c r="D23" s="40">
        <v>39</v>
      </c>
      <c r="E23" s="40">
        <f t="shared" si="0"/>
        <v>79</v>
      </c>
      <c r="F23" s="85">
        <v>0.15570000000000001</v>
      </c>
      <c r="G23" s="83">
        <f t="shared" si="1"/>
        <v>12.3003</v>
      </c>
      <c r="H23" s="84">
        <v>12</v>
      </c>
      <c r="I23" s="85">
        <f t="shared" si="2"/>
        <v>0.15189873417721519</v>
      </c>
      <c r="J23" s="84">
        <v>12</v>
      </c>
      <c r="K23" s="84">
        <v>12</v>
      </c>
      <c r="L23" s="84">
        <v>12</v>
      </c>
      <c r="M23" s="84">
        <v>12</v>
      </c>
      <c r="N23" s="84">
        <v>12</v>
      </c>
      <c r="O23" s="84">
        <v>12</v>
      </c>
      <c r="P23" s="84">
        <v>12</v>
      </c>
    </row>
    <row r="24" spans="1:16" ht="18.75">
      <c r="A24" s="81">
        <v>19</v>
      </c>
      <c r="B24" s="39" t="s">
        <v>171</v>
      </c>
      <c r="C24" s="40">
        <v>124</v>
      </c>
      <c r="D24" s="40">
        <v>115</v>
      </c>
      <c r="E24" s="40">
        <f t="shared" si="0"/>
        <v>239</v>
      </c>
      <c r="F24" s="85">
        <v>0.15570000000000001</v>
      </c>
      <c r="G24" s="83">
        <f t="shared" si="1"/>
        <v>37.212299999999999</v>
      </c>
      <c r="H24" s="84">
        <v>37</v>
      </c>
      <c r="I24" s="85">
        <f t="shared" si="2"/>
        <v>0.15481171548117154</v>
      </c>
      <c r="J24" s="84">
        <v>37</v>
      </c>
      <c r="K24" s="84">
        <v>37</v>
      </c>
      <c r="L24" s="84">
        <v>37</v>
      </c>
      <c r="M24" s="84">
        <v>37</v>
      </c>
      <c r="N24" s="84">
        <v>37</v>
      </c>
      <c r="O24" s="84">
        <v>37</v>
      </c>
      <c r="P24" s="84">
        <v>37</v>
      </c>
    </row>
    <row r="25" spans="1:16" ht="18.75">
      <c r="A25" s="81">
        <v>20</v>
      </c>
      <c r="B25" s="39" t="s">
        <v>172</v>
      </c>
      <c r="C25" s="40">
        <v>48</v>
      </c>
      <c r="D25" s="40">
        <v>37</v>
      </c>
      <c r="E25" s="40">
        <f t="shared" si="0"/>
        <v>85</v>
      </c>
      <c r="F25" s="85">
        <v>0.15570000000000001</v>
      </c>
      <c r="G25" s="83">
        <f t="shared" si="1"/>
        <v>13.234500000000001</v>
      </c>
      <c r="H25" s="84">
        <v>13</v>
      </c>
      <c r="I25" s="85">
        <f t="shared" si="2"/>
        <v>0.15294117647058825</v>
      </c>
      <c r="J25" s="84">
        <v>13</v>
      </c>
      <c r="K25" s="84">
        <v>13</v>
      </c>
      <c r="L25" s="84">
        <v>13</v>
      </c>
      <c r="M25" s="84">
        <v>13</v>
      </c>
      <c r="N25" s="84">
        <v>13</v>
      </c>
      <c r="O25" s="84">
        <v>13</v>
      </c>
      <c r="P25" s="84">
        <v>13</v>
      </c>
    </row>
    <row r="26" spans="1:16" ht="18.75">
      <c r="A26" s="81">
        <v>21</v>
      </c>
      <c r="B26" s="39" t="s">
        <v>173</v>
      </c>
      <c r="C26" s="40">
        <v>54</v>
      </c>
      <c r="D26" s="40">
        <v>34</v>
      </c>
      <c r="E26" s="40">
        <f t="shared" si="0"/>
        <v>88</v>
      </c>
      <c r="F26" s="85">
        <v>0.15570000000000001</v>
      </c>
      <c r="G26" s="83">
        <f t="shared" si="1"/>
        <v>13.701600000000001</v>
      </c>
      <c r="H26" s="84">
        <v>14</v>
      </c>
      <c r="I26" s="85">
        <f t="shared" si="2"/>
        <v>0.15909090909090909</v>
      </c>
      <c r="J26" s="84">
        <v>14</v>
      </c>
      <c r="K26" s="84">
        <v>14</v>
      </c>
      <c r="L26" s="84">
        <v>14</v>
      </c>
      <c r="M26" s="84">
        <v>14</v>
      </c>
      <c r="N26" s="84">
        <v>14</v>
      </c>
      <c r="O26" s="84">
        <v>14</v>
      </c>
      <c r="P26" s="84">
        <v>14</v>
      </c>
    </row>
    <row r="27" spans="1:16" ht="18.75">
      <c r="A27" s="81">
        <v>22</v>
      </c>
      <c r="B27" s="39" t="s">
        <v>174</v>
      </c>
      <c r="C27" s="40">
        <v>155</v>
      </c>
      <c r="D27" s="40">
        <v>123</v>
      </c>
      <c r="E27" s="40">
        <f t="shared" si="0"/>
        <v>278</v>
      </c>
      <c r="F27" s="85">
        <v>0.15570000000000001</v>
      </c>
      <c r="G27" s="83">
        <f t="shared" si="1"/>
        <v>43.284600000000005</v>
      </c>
      <c r="H27" s="84">
        <v>43</v>
      </c>
      <c r="I27" s="85">
        <f t="shared" si="2"/>
        <v>0.15467625899280577</v>
      </c>
      <c r="J27" s="84">
        <v>43</v>
      </c>
      <c r="K27" s="84">
        <v>43</v>
      </c>
      <c r="L27" s="84">
        <v>43</v>
      </c>
      <c r="M27" s="84">
        <v>43</v>
      </c>
      <c r="N27" s="84">
        <v>43</v>
      </c>
      <c r="O27" s="84">
        <v>43</v>
      </c>
      <c r="P27" s="84">
        <v>43</v>
      </c>
    </row>
    <row r="28" spans="1:16" ht="18.75">
      <c r="A28" s="81">
        <v>23</v>
      </c>
      <c r="B28" s="44" t="s">
        <v>175</v>
      </c>
      <c r="C28" s="40">
        <v>87</v>
      </c>
      <c r="D28" s="40">
        <v>77</v>
      </c>
      <c r="E28" s="40">
        <f t="shared" si="0"/>
        <v>164</v>
      </c>
      <c r="F28" s="85">
        <v>0.15570000000000001</v>
      </c>
      <c r="G28" s="83">
        <f t="shared" si="1"/>
        <v>25.534800000000001</v>
      </c>
      <c r="H28" s="84">
        <v>26</v>
      </c>
      <c r="I28" s="85">
        <f t="shared" si="2"/>
        <v>0.15853658536585366</v>
      </c>
      <c r="J28" s="84">
        <v>26</v>
      </c>
      <c r="K28" s="84">
        <v>26</v>
      </c>
      <c r="L28" s="84">
        <v>26</v>
      </c>
      <c r="M28" s="84">
        <v>26</v>
      </c>
      <c r="N28" s="84">
        <v>26</v>
      </c>
      <c r="O28" s="84">
        <v>26</v>
      </c>
      <c r="P28" s="84">
        <v>26</v>
      </c>
    </row>
    <row r="29" spans="1:16" ht="18.75">
      <c r="A29" s="81">
        <v>24</v>
      </c>
      <c r="B29" s="46" t="s">
        <v>176</v>
      </c>
      <c r="C29" s="40">
        <v>31</v>
      </c>
      <c r="D29" s="40">
        <v>47</v>
      </c>
      <c r="E29" s="40">
        <f t="shared" si="0"/>
        <v>78</v>
      </c>
      <c r="F29" s="85">
        <v>0.15570000000000001</v>
      </c>
      <c r="G29" s="83">
        <f t="shared" si="1"/>
        <v>12.144600000000001</v>
      </c>
      <c r="H29" s="84">
        <v>12</v>
      </c>
      <c r="I29" s="85">
        <f t="shared" si="2"/>
        <v>0.15384615384615385</v>
      </c>
      <c r="J29" s="84">
        <v>12</v>
      </c>
      <c r="K29" s="84">
        <v>12</v>
      </c>
      <c r="L29" s="84">
        <v>12</v>
      </c>
      <c r="M29" s="84">
        <v>12</v>
      </c>
      <c r="N29" s="84">
        <v>12</v>
      </c>
      <c r="O29" s="84">
        <v>12</v>
      </c>
      <c r="P29" s="84">
        <v>12</v>
      </c>
    </row>
    <row r="30" spans="1:16" ht="18.75">
      <c r="A30" s="81">
        <v>25</v>
      </c>
      <c r="B30" s="46" t="s">
        <v>177</v>
      </c>
      <c r="C30" s="40">
        <v>89</v>
      </c>
      <c r="D30" s="40">
        <v>70</v>
      </c>
      <c r="E30" s="40">
        <f t="shared" si="0"/>
        <v>159</v>
      </c>
      <c r="F30" s="85">
        <v>0.15570000000000001</v>
      </c>
      <c r="G30" s="83">
        <f t="shared" si="1"/>
        <v>24.7563</v>
      </c>
      <c r="H30" s="84">
        <v>25</v>
      </c>
      <c r="I30" s="85">
        <f t="shared" si="2"/>
        <v>0.15723270440251572</v>
      </c>
      <c r="J30" s="84">
        <v>25</v>
      </c>
      <c r="K30" s="84">
        <v>25</v>
      </c>
      <c r="L30" s="84">
        <v>25</v>
      </c>
      <c r="M30" s="84">
        <v>25</v>
      </c>
      <c r="N30" s="84">
        <v>25</v>
      </c>
      <c r="O30" s="84">
        <v>25</v>
      </c>
      <c r="P30" s="84">
        <v>25</v>
      </c>
    </row>
    <row r="31" spans="1:16" ht="18.75">
      <c r="A31" s="81">
        <v>26</v>
      </c>
      <c r="B31" s="39" t="s">
        <v>178</v>
      </c>
      <c r="C31" s="40">
        <v>14</v>
      </c>
      <c r="D31" s="40">
        <v>25</v>
      </c>
      <c r="E31" s="40">
        <f t="shared" si="0"/>
        <v>39</v>
      </c>
      <c r="F31" s="85">
        <v>0.15570000000000001</v>
      </c>
      <c r="G31" s="83">
        <f t="shared" si="1"/>
        <v>6.0723000000000003</v>
      </c>
      <c r="H31" s="84">
        <v>6</v>
      </c>
      <c r="I31" s="85">
        <f t="shared" si="2"/>
        <v>0.15384615384615385</v>
      </c>
      <c r="J31" s="84">
        <v>6</v>
      </c>
      <c r="K31" s="84">
        <v>6</v>
      </c>
      <c r="L31" s="84">
        <v>6</v>
      </c>
      <c r="M31" s="84">
        <v>6</v>
      </c>
      <c r="N31" s="84">
        <v>6</v>
      </c>
      <c r="O31" s="84">
        <v>6</v>
      </c>
      <c r="P31" s="84">
        <v>6</v>
      </c>
    </row>
    <row r="32" spans="1:16" ht="18.75">
      <c r="A32" s="81">
        <v>27</v>
      </c>
      <c r="B32" s="46" t="s">
        <v>179</v>
      </c>
      <c r="C32" s="40">
        <v>113</v>
      </c>
      <c r="D32" s="40">
        <v>160</v>
      </c>
      <c r="E32" s="40">
        <f t="shared" si="0"/>
        <v>273</v>
      </c>
      <c r="F32" s="85">
        <v>0.15570000000000001</v>
      </c>
      <c r="G32" s="83">
        <v>42</v>
      </c>
      <c r="H32" s="84">
        <v>42</v>
      </c>
      <c r="I32" s="85">
        <f t="shared" si="2"/>
        <v>0.15384615384615385</v>
      </c>
      <c r="J32" s="84">
        <v>42</v>
      </c>
      <c r="K32" s="84">
        <v>42</v>
      </c>
      <c r="L32" s="84">
        <v>42</v>
      </c>
      <c r="M32" s="84">
        <v>42</v>
      </c>
      <c r="N32" s="84">
        <v>42</v>
      </c>
      <c r="O32" s="84">
        <v>42</v>
      </c>
      <c r="P32" s="84">
        <v>42</v>
      </c>
    </row>
    <row r="33" spans="1:22" ht="18.75">
      <c r="A33" s="81">
        <v>28</v>
      </c>
      <c r="B33" s="46" t="s">
        <v>180</v>
      </c>
      <c r="C33" s="40">
        <v>98</v>
      </c>
      <c r="D33" s="40">
        <v>98</v>
      </c>
      <c r="E33" s="40">
        <f t="shared" si="0"/>
        <v>196</v>
      </c>
      <c r="F33" s="85">
        <v>0.15570000000000001</v>
      </c>
      <c r="G33" s="83">
        <f t="shared" si="1"/>
        <v>30.517200000000003</v>
      </c>
      <c r="H33" s="84">
        <v>31</v>
      </c>
      <c r="I33" s="85">
        <f t="shared" si="2"/>
        <v>0.15816326530612246</v>
      </c>
      <c r="J33" s="84">
        <v>31</v>
      </c>
      <c r="K33" s="84">
        <v>31</v>
      </c>
      <c r="L33" s="84">
        <v>31</v>
      </c>
      <c r="M33" s="84">
        <v>31</v>
      </c>
      <c r="N33" s="84">
        <v>31</v>
      </c>
      <c r="O33" s="84">
        <v>31</v>
      </c>
      <c r="P33" s="84">
        <v>31</v>
      </c>
    </row>
    <row r="34" spans="1:22" s="12" customFormat="1" ht="23.25" customHeight="1">
      <c r="A34" s="76"/>
      <c r="B34" s="79" t="s">
        <v>137</v>
      </c>
      <c r="C34" s="88">
        <f>SUM(C6:C33)</f>
        <v>2295</v>
      </c>
      <c r="D34" s="88">
        <f>SUM(D6:D33)</f>
        <v>2125</v>
      </c>
      <c r="E34" s="77">
        <f>SUM(E6:E33)</f>
        <v>4420</v>
      </c>
      <c r="F34" s="77"/>
      <c r="G34" s="88">
        <f>SUM(G6:G33)</f>
        <v>687.36160000000007</v>
      </c>
      <c r="H34" s="77">
        <f>SUM(H6:H33)</f>
        <v>687</v>
      </c>
      <c r="I34" s="85">
        <f>H34/E34</f>
        <v>0.15542986425339367</v>
      </c>
      <c r="J34" s="77">
        <f t="shared" ref="J34:P34" si="3">SUM(J6:J33)</f>
        <v>687</v>
      </c>
      <c r="K34" s="77">
        <f t="shared" si="3"/>
        <v>687</v>
      </c>
      <c r="L34" s="77">
        <f t="shared" si="3"/>
        <v>687</v>
      </c>
      <c r="M34" s="77">
        <f t="shared" si="3"/>
        <v>687</v>
      </c>
      <c r="N34" s="77">
        <f t="shared" si="3"/>
        <v>687</v>
      </c>
      <c r="O34" s="77">
        <f t="shared" si="3"/>
        <v>687</v>
      </c>
      <c r="P34" s="77">
        <f t="shared" si="3"/>
        <v>687</v>
      </c>
      <c r="Q34" s="76"/>
      <c r="R34" s="76"/>
      <c r="S34" s="76"/>
      <c r="T34" s="76"/>
      <c r="U34" s="76"/>
      <c r="V34" s="76"/>
    </row>
  </sheetData>
  <mergeCells count="5">
    <mergeCell ref="C3:E3"/>
    <mergeCell ref="F3:I3"/>
    <mergeCell ref="F2:P2"/>
    <mergeCell ref="B1:P1"/>
    <mergeCell ref="B2:E2"/>
  </mergeCells>
  <phoneticPr fontId="39" type="noConversion"/>
  <conditionalFormatting sqref="B6:E33">
    <cfRule type="cellIs" dxfId="25" priority="31" stopIfTrue="1" operator="equal">
      <formula>0</formula>
    </cfRule>
    <cfRule type="cellIs" dxfId="24" priority="32" stopIfTrue="1" operator="equal">
      <formula>0</formula>
    </cfRule>
  </conditionalFormatting>
  <conditionalFormatting sqref="C24:D24">
    <cfRule type="cellIs" dxfId="23" priority="30" stopIfTrue="1" operator="greaterThan">
      <formula>0</formula>
    </cfRule>
  </conditionalFormatting>
  <conditionalFormatting sqref="C22:D33 C6:D20">
    <cfRule type="cellIs" dxfId="22" priority="24" operator="greaterThan">
      <formula>0</formula>
    </cfRule>
  </conditionalFormatting>
  <conditionalFormatting sqref="F5 I6:I34">
    <cfRule type="cellIs" dxfId="21" priority="19" operator="between">
      <formula>1.36</formula>
      <formula>1.385</formula>
    </cfRule>
  </conditionalFormatting>
  <conditionalFormatting sqref="I4 F5 I6:I20 I22:I34">
    <cfRule type="cellIs" dxfId="20" priority="18" operator="between">
      <formula>0.99</formula>
      <formula>1.1</formula>
    </cfRule>
  </conditionalFormatting>
  <conditionalFormatting sqref="C6:E20 C22:E33">
    <cfRule type="cellIs" dxfId="19" priority="33" stopIfTrue="1" operator="greaterThan">
      <formula>0</formula>
    </cfRule>
  </conditionalFormatting>
  <conditionalFormatting sqref="J5:P33 H5:H33">
    <cfRule type="cellIs" dxfId="18" priority="23" operator="greaterThan">
      <formula>0</formula>
    </cfRule>
  </conditionalFormatting>
  <conditionalFormatting sqref="F5 I6:I20 I22:I34">
    <cfRule type="cellIs" dxfId="17" priority="20" operator="lessThan">
      <formula>1.3666</formula>
    </cfRule>
    <cfRule type="cellIs" dxfId="16" priority="21" operator="greaterThan">
      <formula>1.4</formula>
    </cfRule>
    <cfRule type="cellIs" dxfId="15" priority="22" operator="between">
      <formula>1.36</formula>
      <formula>1.385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Q18"/>
  <sheetViews>
    <sheetView topLeftCell="A7" workbookViewId="0">
      <selection activeCell="B8" sqref="B8:B12"/>
    </sheetView>
  </sheetViews>
  <sheetFormatPr defaultRowHeight="16.5"/>
  <cols>
    <col min="1" max="1" width="3.85546875" style="1" customWidth="1"/>
    <col min="2" max="2" width="52.140625" style="8" customWidth="1"/>
    <col min="3" max="3" width="30" style="7" customWidth="1"/>
    <col min="4" max="4" width="1.42578125" style="4" customWidth="1"/>
    <col min="5" max="8" width="12.7109375" style="2" customWidth="1"/>
    <col min="9" max="17" width="9.140625" style="3"/>
  </cols>
  <sheetData>
    <row r="1" spans="1:17" ht="36" customHeight="1">
      <c r="C1" s="35" t="s">
        <v>14</v>
      </c>
    </row>
    <row r="2" spans="1:17" ht="60" customHeight="1">
      <c r="A2" s="34"/>
      <c r="B2" s="108" t="s">
        <v>11</v>
      </c>
      <c r="C2" s="108"/>
      <c r="D2" s="34"/>
      <c r="E2" s="24"/>
    </row>
    <row r="3" spans="1:17" ht="32.25" customHeight="1">
      <c r="A3" s="107" t="s">
        <v>13</v>
      </c>
      <c r="B3" s="107"/>
      <c r="C3" s="107"/>
      <c r="D3" s="28"/>
      <c r="E3" s="24"/>
    </row>
    <row r="4" spans="1:17" s="6" customFormat="1" ht="59.25" customHeight="1">
      <c r="A4" s="27" t="s">
        <v>0</v>
      </c>
      <c r="B4" s="26" t="s">
        <v>1</v>
      </c>
      <c r="C4" s="26" t="s">
        <v>12</v>
      </c>
      <c r="D4" s="29"/>
      <c r="E4" s="4"/>
      <c r="F4" s="4"/>
      <c r="G4" s="4"/>
      <c r="H4" s="4"/>
      <c r="I4" s="5"/>
      <c r="J4" s="5"/>
      <c r="K4" s="5"/>
      <c r="L4" s="5"/>
      <c r="M4" s="5"/>
      <c r="N4" s="5"/>
      <c r="O4" s="5"/>
      <c r="P4" s="5"/>
      <c r="Q4" s="5"/>
    </row>
    <row r="5" spans="1:17" ht="69.95" customHeight="1">
      <c r="A5" s="31">
        <v>1</v>
      </c>
      <c r="B5" s="32" t="s">
        <v>2</v>
      </c>
      <c r="C5" s="87">
        <v>4266</v>
      </c>
      <c r="D5" s="9"/>
    </row>
    <row r="6" spans="1:17" ht="69.95" customHeight="1">
      <c r="A6" s="31">
        <v>2</v>
      </c>
      <c r="B6" s="32" t="s">
        <v>3</v>
      </c>
      <c r="C6" s="87">
        <f t="shared" ref="C6:C12" si="0">SUM(C5)</f>
        <v>4266</v>
      </c>
      <c r="D6" s="9"/>
    </row>
    <row r="7" spans="1:17" ht="84.75" customHeight="1">
      <c r="A7" s="31">
        <v>3</v>
      </c>
      <c r="B7" s="33" t="s">
        <v>4</v>
      </c>
      <c r="C7" s="23">
        <f t="shared" si="0"/>
        <v>4266</v>
      </c>
      <c r="D7" s="9"/>
    </row>
    <row r="8" spans="1:17" ht="69.95" customHeight="1">
      <c r="A8" s="31">
        <v>4</v>
      </c>
      <c r="B8" s="32" t="s">
        <v>5</v>
      </c>
      <c r="C8" s="23">
        <f t="shared" si="0"/>
        <v>4266</v>
      </c>
      <c r="D8" s="9"/>
    </row>
    <row r="9" spans="1:17" ht="69.95" customHeight="1">
      <c r="A9" s="31">
        <v>5</v>
      </c>
      <c r="B9" s="32" t="s">
        <v>6</v>
      </c>
      <c r="C9" s="23">
        <f t="shared" si="0"/>
        <v>4266</v>
      </c>
      <c r="D9" s="9"/>
    </row>
    <row r="10" spans="1:17" ht="69.95" customHeight="1">
      <c r="A10" s="31">
        <v>6</v>
      </c>
      <c r="B10" s="32" t="s">
        <v>7</v>
      </c>
      <c r="C10" s="23">
        <f t="shared" si="0"/>
        <v>4266</v>
      </c>
      <c r="D10" s="9"/>
    </row>
    <row r="11" spans="1:17" ht="69.95" customHeight="1">
      <c r="A11" s="31">
        <v>7</v>
      </c>
      <c r="B11" s="32" t="s">
        <v>8</v>
      </c>
      <c r="C11" s="23">
        <f t="shared" si="0"/>
        <v>4266</v>
      </c>
      <c r="D11" s="9"/>
    </row>
    <row r="12" spans="1:17" ht="69.95" customHeight="1">
      <c r="A12" s="31">
        <v>8</v>
      </c>
      <c r="B12" s="32" t="s">
        <v>9</v>
      </c>
      <c r="C12" s="23">
        <f t="shared" si="0"/>
        <v>4266</v>
      </c>
      <c r="D12" s="9"/>
    </row>
    <row r="13" spans="1:17" s="12" customFormat="1" ht="31.5" customHeight="1">
      <c r="A13" s="109" t="s">
        <v>10</v>
      </c>
      <c r="B13" s="110"/>
      <c r="C13" s="9">
        <f>SUM(C5:C12)</f>
        <v>34128</v>
      </c>
      <c r="D13" s="9"/>
      <c r="E13" s="10"/>
      <c r="F13" s="10"/>
      <c r="G13" s="10"/>
      <c r="H13" s="10"/>
      <c r="I13" s="11"/>
      <c r="J13" s="11"/>
      <c r="K13" s="11"/>
      <c r="L13" s="11"/>
      <c r="M13" s="11"/>
      <c r="N13" s="11"/>
      <c r="O13" s="11"/>
      <c r="P13" s="11"/>
      <c r="Q13" s="11"/>
    </row>
    <row r="14" spans="1:17" s="15" customFormat="1" ht="0.75" customHeight="1">
      <c r="A14" s="106"/>
      <c r="B14" s="106"/>
      <c r="C14" s="30"/>
      <c r="D14" s="13"/>
      <c r="E14" s="14"/>
      <c r="F14" s="14"/>
      <c r="G14" s="14"/>
      <c r="H14" s="14"/>
    </row>
    <row r="15" spans="1:17" s="15" customFormat="1" ht="15.75" hidden="1">
      <c r="A15" s="16"/>
      <c r="B15" s="25"/>
      <c r="C15" s="17"/>
      <c r="D15" s="18"/>
      <c r="E15" s="19"/>
      <c r="F15" s="13"/>
      <c r="G15" s="13"/>
      <c r="H15" s="13"/>
      <c r="I15" s="13"/>
    </row>
    <row r="16" spans="1:17" s="15" customFormat="1" ht="30.75" hidden="1" customHeight="1">
      <c r="A16" s="106"/>
      <c r="B16" s="106"/>
      <c r="C16" s="30"/>
      <c r="D16" s="13"/>
      <c r="E16" s="14"/>
      <c r="F16" s="14"/>
      <c r="G16" s="14"/>
      <c r="H16" s="14"/>
    </row>
    <row r="17" spans="1:9" s="15" customFormat="1" ht="30" hidden="1" customHeight="1">
      <c r="A17" s="106"/>
      <c r="B17" s="106"/>
      <c r="C17" s="20"/>
      <c r="E17" s="19"/>
      <c r="F17" s="13"/>
      <c r="G17" s="13"/>
      <c r="H17" s="13"/>
      <c r="I17" s="13"/>
    </row>
    <row r="18" spans="1:9" s="15" customFormat="1" ht="35.25" customHeight="1">
      <c r="A18" s="16"/>
      <c r="B18" s="25"/>
      <c r="C18" s="22"/>
      <c r="D18" s="21"/>
      <c r="E18" s="19"/>
      <c r="F18" s="13"/>
      <c r="G18" s="13"/>
      <c r="H18" s="13"/>
      <c r="I18" s="13"/>
    </row>
  </sheetData>
  <mergeCells count="6">
    <mergeCell ref="A17:B17"/>
    <mergeCell ref="A3:C3"/>
    <mergeCell ref="B2:C2"/>
    <mergeCell ref="A13:B13"/>
    <mergeCell ref="A14:B14"/>
    <mergeCell ref="A16:B16"/>
  </mergeCells>
  <phoneticPr fontId="39" type="noConversion"/>
  <pageMargins left="0.19685039370078741" right="0.11811023622047245" top="0.19685039370078741" bottom="7.874015748031496E-2" header="0.31496062992125984" footer="0.31496062992125984"/>
  <pageSetup paperSize="9" scale="9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2"/>
  <sheetViews>
    <sheetView workbookViewId="0">
      <selection sqref="A1:D65536"/>
    </sheetView>
  </sheetViews>
  <sheetFormatPr defaultRowHeight="15"/>
  <cols>
    <col min="1" max="1" width="6.28515625" customWidth="1"/>
    <col min="2" max="2" width="33" style="48" customWidth="1"/>
    <col min="3" max="4" width="17.7109375" style="49" customWidth="1"/>
    <col min="5" max="5" width="8.140625" style="38" customWidth="1"/>
    <col min="6" max="6" width="33" style="38" customWidth="1"/>
    <col min="7" max="8" width="14.28515625" customWidth="1"/>
  </cols>
  <sheetData>
    <row r="1" spans="2:8" ht="63.75">
      <c r="B1" s="36"/>
      <c r="C1" s="37" t="s">
        <v>15</v>
      </c>
      <c r="D1" s="37" t="s">
        <v>16</v>
      </c>
    </row>
    <row r="2" spans="2:8">
      <c r="B2" s="39"/>
      <c r="C2" s="40"/>
      <c r="D2" s="40"/>
    </row>
    <row r="3" spans="2:8">
      <c r="B3" s="41" t="s">
        <v>17</v>
      </c>
      <c r="C3" s="40">
        <v>3062</v>
      </c>
      <c r="D3" s="40">
        <v>2937</v>
      </c>
      <c r="F3" s="41" t="s">
        <v>18</v>
      </c>
      <c r="G3" s="40">
        <v>3038</v>
      </c>
      <c r="H3" s="40">
        <v>2898</v>
      </c>
    </row>
    <row r="4" spans="2:8" ht="15.75">
      <c r="B4" s="39" t="s">
        <v>19</v>
      </c>
      <c r="C4" s="40">
        <v>2295</v>
      </c>
      <c r="D4" s="40">
        <v>2125</v>
      </c>
      <c r="F4" s="42" t="s">
        <v>20</v>
      </c>
      <c r="G4" s="40">
        <v>24</v>
      </c>
      <c r="H4" s="40">
        <v>31</v>
      </c>
    </row>
    <row r="5" spans="2:8">
      <c r="B5" s="39" t="s">
        <v>21</v>
      </c>
      <c r="C5" s="40">
        <v>547</v>
      </c>
      <c r="D5" s="40">
        <v>538</v>
      </c>
      <c r="F5" s="39" t="s">
        <v>22</v>
      </c>
      <c r="G5" s="40"/>
      <c r="H5" s="40">
        <v>8</v>
      </c>
    </row>
    <row r="6" spans="2:8" ht="18">
      <c r="B6" s="39" t="s">
        <v>23</v>
      </c>
      <c r="C6" s="40">
        <v>532</v>
      </c>
      <c r="D6" s="40">
        <v>447</v>
      </c>
      <c r="F6" s="41" t="s">
        <v>17</v>
      </c>
      <c r="G6" s="43">
        <f>SUM(G3:G5)</f>
        <v>3062</v>
      </c>
      <c r="H6" s="43">
        <f>SUM(H3:H5)</f>
        <v>2937</v>
      </c>
    </row>
    <row r="7" spans="2:8">
      <c r="B7" s="39" t="s">
        <v>24</v>
      </c>
      <c r="C7" s="40">
        <v>421</v>
      </c>
      <c r="D7" s="40">
        <v>416</v>
      </c>
    </row>
    <row r="8" spans="2:8">
      <c r="B8" s="39" t="s">
        <v>25</v>
      </c>
      <c r="C8" s="40">
        <v>239</v>
      </c>
      <c r="D8" s="40">
        <v>225</v>
      </c>
      <c r="F8" s="39" t="s">
        <v>26</v>
      </c>
      <c r="G8" s="40">
        <v>547</v>
      </c>
      <c r="H8" s="40">
        <v>529</v>
      </c>
    </row>
    <row r="9" spans="2:8">
      <c r="B9" s="39" t="s">
        <v>27</v>
      </c>
      <c r="C9" s="40">
        <v>68</v>
      </c>
      <c r="D9" s="40">
        <v>44</v>
      </c>
      <c r="F9" s="44" t="s">
        <v>28</v>
      </c>
      <c r="G9" s="40"/>
      <c r="H9" s="40">
        <v>9</v>
      </c>
    </row>
    <row r="10" spans="2:8" ht="15.75">
      <c r="B10" s="39" t="s">
        <v>29</v>
      </c>
      <c r="C10" s="40">
        <v>95</v>
      </c>
      <c r="D10" s="40">
        <v>89</v>
      </c>
      <c r="F10" s="39" t="s">
        <v>21</v>
      </c>
      <c r="G10" s="40">
        <v>547</v>
      </c>
      <c r="H10" s="45">
        <f>H9+H8</f>
        <v>538</v>
      </c>
    </row>
    <row r="11" spans="2:8">
      <c r="B11" s="39" t="s">
        <v>30</v>
      </c>
      <c r="C11" s="40">
        <v>22</v>
      </c>
      <c r="D11" s="40">
        <v>38</v>
      </c>
    </row>
    <row r="12" spans="2:8">
      <c r="B12" s="39" t="s">
        <v>31</v>
      </c>
      <c r="C12" s="40">
        <v>28</v>
      </c>
      <c r="D12" s="40">
        <v>22</v>
      </c>
    </row>
    <row r="13" spans="2:8">
      <c r="B13" s="44" t="s">
        <v>32</v>
      </c>
      <c r="C13" s="40">
        <v>130</v>
      </c>
      <c r="D13" s="40">
        <v>133</v>
      </c>
    </row>
    <row r="14" spans="2:8">
      <c r="B14" s="39" t="s">
        <v>33</v>
      </c>
      <c r="C14" s="40">
        <v>26</v>
      </c>
      <c r="D14" s="40">
        <v>21</v>
      </c>
    </row>
    <row r="15" spans="2:8">
      <c r="B15" s="39" t="s">
        <v>34</v>
      </c>
      <c r="C15" s="40">
        <v>24</v>
      </c>
      <c r="D15" s="40">
        <v>28</v>
      </c>
    </row>
    <row r="16" spans="2:8">
      <c r="B16" s="39" t="s">
        <v>35</v>
      </c>
      <c r="C16" s="40">
        <v>33</v>
      </c>
      <c r="D16" s="40">
        <v>18</v>
      </c>
    </row>
    <row r="17" spans="2:4">
      <c r="B17" s="39" t="s">
        <v>36</v>
      </c>
      <c r="C17" s="40">
        <v>284</v>
      </c>
      <c r="D17" s="40">
        <v>221</v>
      </c>
    </row>
    <row r="18" spans="2:4">
      <c r="B18" s="39" t="s">
        <v>37</v>
      </c>
      <c r="C18" s="40">
        <v>176</v>
      </c>
      <c r="D18" s="40">
        <v>177</v>
      </c>
    </row>
    <row r="19" spans="2:4">
      <c r="B19" s="39" t="s">
        <v>38</v>
      </c>
      <c r="C19" s="40">
        <v>69</v>
      </c>
      <c r="D19" s="40">
        <v>63</v>
      </c>
    </row>
    <row r="20" spans="2:4">
      <c r="B20" s="39" t="s">
        <v>39</v>
      </c>
      <c r="C20" s="40">
        <v>170</v>
      </c>
      <c r="D20" s="40">
        <v>143</v>
      </c>
    </row>
    <row r="21" spans="2:4">
      <c r="B21" s="39" t="s">
        <v>40</v>
      </c>
      <c r="C21" s="40">
        <v>217</v>
      </c>
      <c r="D21" s="40">
        <v>189</v>
      </c>
    </row>
    <row r="22" spans="2:4">
      <c r="B22" s="39" t="s">
        <v>41</v>
      </c>
      <c r="C22" s="40">
        <v>240</v>
      </c>
      <c r="D22" s="40">
        <v>205</v>
      </c>
    </row>
    <row r="23" spans="2:4">
      <c r="B23" s="39" t="s">
        <v>42</v>
      </c>
      <c r="C23" s="40">
        <v>54</v>
      </c>
      <c r="D23" s="40">
        <v>60</v>
      </c>
    </row>
    <row r="24" spans="2:4">
      <c r="B24" s="44" t="s">
        <v>43</v>
      </c>
      <c r="C24" s="40">
        <v>286</v>
      </c>
      <c r="D24" s="40">
        <v>301</v>
      </c>
    </row>
    <row r="25" spans="2:4">
      <c r="B25" s="46" t="s">
        <v>44</v>
      </c>
      <c r="C25" s="40">
        <v>40</v>
      </c>
      <c r="D25" s="40">
        <v>50</v>
      </c>
    </row>
    <row r="26" spans="2:4">
      <c r="B26" s="46" t="s">
        <v>45</v>
      </c>
      <c r="C26" s="40">
        <v>412</v>
      </c>
      <c r="D26" s="40">
        <v>343</v>
      </c>
    </row>
    <row r="27" spans="2:4">
      <c r="B27" s="39" t="s">
        <v>46</v>
      </c>
      <c r="C27" s="40">
        <v>32</v>
      </c>
      <c r="D27" s="40">
        <v>33</v>
      </c>
    </row>
    <row r="28" spans="2:4">
      <c r="B28" s="46" t="s">
        <v>47</v>
      </c>
      <c r="C28" s="40">
        <v>106</v>
      </c>
      <c r="D28" s="40">
        <v>92</v>
      </c>
    </row>
    <row r="29" spans="2:4">
      <c r="B29" s="46" t="s">
        <v>48</v>
      </c>
      <c r="C29" s="40">
        <v>36</v>
      </c>
      <c r="D29" s="40">
        <v>26</v>
      </c>
    </row>
    <row r="30" spans="2:4">
      <c r="B30" s="46" t="s">
        <v>49</v>
      </c>
      <c r="C30" s="40">
        <v>215</v>
      </c>
      <c r="D30" s="40">
        <v>184</v>
      </c>
    </row>
    <row r="31" spans="2:4">
      <c r="B31" s="39" t="s">
        <v>50</v>
      </c>
      <c r="C31" s="40">
        <v>123</v>
      </c>
      <c r="D31" s="40">
        <v>131</v>
      </c>
    </row>
    <row r="32" spans="2:4">
      <c r="B32" s="39" t="s">
        <v>51</v>
      </c>
      <c r="C32" s="40">
        <v>34</v>
      </c>
      <c r="D32" s="40">
        <v>35</v>
      </c>
    </row>
    <row r="33" spans="2:4">
      <c r="B33" s="39" t="s">
        <v>52</v>
      </c>
      <c r="C33" s="40">
        <v>11</v>
      </c>
      <c r="D33" s="40">
        <v>5</v>
      </c>
    </row>
    <row r="34" spans="2:4">
      <c r="B34" s="39" t="s">
        <v>53</v>
      </c>
      <c r="C34" s="40">
        <v>82</v>
      </c>
      <c r="D34" s="40">
        <v>45</v>
      </c>
    </row>
    <row r="35" spans="2:4">
      <c r="B35" s="39" t="s">
        <v>54</v>
      </c>
      <c r="C35" s="40">
        <v>39</v>
      </c>
      <c r="D35" s="40">
        <v>27</v>
      </c>
    </row>
    <row r="36" spans="2:4">
      <c r="B36" s="44" t="s">
        <v>55</v>
      </c>
      <c r="C36" s="40">
        <v>34</v>
      </c>
      <c r="D36" s="40">
        <v>45</v>
      </c>
    </row>
    <row r="37" spans="2:4">
      <c r="B37" s="39" t="s">
        <v>56</v>
      </c>
      <c r="C37" s="40">
        <v>231</v>
      </c>
      <c r="D37" s="40">
        <v>232</v>
      </c>
    </row>
    <row r="38" spans="2:4">
      <c r="B38" s="39" t="s">
        <v>57</v>
      </c>
      <c r="C38" s="40">
        <v>162</v>
      </c>
      <c r="D38" s="40">
        <v>124</v>
      </c>
    </row>
    <row r="39" spans="2:4">
      <c r="B39" s="44" t="s">
        <v>58</v>
      </c>
      <c r="C39" s="40">
        <v>21</v>
      </c>
      <c r="D39" s="40">
        <v>30</v>
      </c>
    </row>
    <row r="40" spans="2:4">
      <c r="B40" s="46" t="s">
        <v>59</v>
      </c>
      <c r="C40" s="40">
        <v>100</v>
      </c>
      <c r="D40" s="40">
        <v>107</v>
      </c>
    </row>
    <row r="41" spans="2:4">
      <c r="B41" s="46" t="s">
        <v>60</v>
      </c>
      <c r="C41" s="40">
        <v>153</v>
      </c>
      <c r="D41" s="40">
        <v>125</v>
      </c>
    </row>
    <row r="42" spans="2:4">
      <c r="B42" s="39" t="s">
        <v>61</v>
      </c>
      <c r="C42" s="40">
        <v>34</v>
      </c>
      <c r="D42" s="40">
        <v>47</v>
      </c>
    </row>
    <row r="43" spans="2:4">
      <c r="B43" s="44" t="s">
        <v>62</v>
      </c>
      <c r="C43" s="40">
        <v>81</v>
      </c>
      <c r="D43" s="40">
        <v>87</v>
      </c>
    </row>
    <row r="44" spans="2:4">
      <c r="B44" s="39" t="s">
        <v>63</v>
      </c>
      <c r="C44" s="40">
        <v>53</v>
      </c>
      <c r="D44" s="40">
        <v>37</v>
      </c>
    </row>
    <row r="45" spans="2:4">
      <c r="B45" s="39" t="s">
        <v>64</v>
      </c>
      <c r="C45" s="40">
        <v>205</v>
      </c>
      <c r="D45" s="40">
        <v>170</v>
      </c>
    </row>
    <row r="46" spans="2:4">
      <c r="B46" s="39" t="s">
        <v>65</v>
      </c>
      <c r="C46" s="40">
        <v>29</v>
      </c>
      <c r="D46" s="40">
        <v>32</v>
      </c>
    </row>
    <row r="47" spans="2:4">
      <c r="B47" s="39" t="s">
        <v>66</v>
      </c>
      <c r="C47" s="40">
        <v>43</v>
      </c>
      <c r="D47" s="40">
        <v>48</v>
      </c>
    </row>
    <row r="48" spans="2:4">
      <c r="B48" s="44" t="s">
        <v>67</v>
      </c>
      <c r="C48" s="40">
        <v>114</v>
      </c>
      <c r="D48" s="40">
        <v>109</v>
      </c>
    </row>
    <row r="49" spans="2:4">
      <c r="B49" s="39" t="s">
        <v>68</v>
      </c>
      <c r="C49" s="40">
        <v>48</v>
      </c>
      <c r="D49" s="40">
        <v>37</v>
      </c>
    </row>
    <row r="50" spans="2:4">
      <c r="B50" s="39" t="s">
        <v>69</v>
      </c>
      <c r="C50" s="40">
        <v>42</v>
      </c>
      <c r="D50" s="40">
        <v>28</v>
      </c>
    </row>
    <row r="51" spans="2:4">
      <c r="B51" s="39" t="s">
        <v>70</v>
      </c>
      <c r="C51" s="40">
        <v>48</v>
      </c>
      <c r="D51" s="40">
        <v>27</v>
      </c>
    </row>
    <row r="52" spans="2:4">
      <c r="B52" s="39" t="s">
        <v>71</v>
      </c>
      <c r="C52" s="40">
        <v>46</v>
      </c>
      <c r="D52" s="40">
        <v>47</v>
      </c>
    </row>
    <row r="53" spans="2:4">
      <c r="B53" s="39" t="s">
        <v>72</v>
      </c>
      <c r="C53" s="40">
        <v>201</v>
      </c>
      <c r="D53" s="40">
        <v>216</v>
      </c>
    </row>
    <row r="54" spans="2:4">
      <c r="B54" s="39" t="s">
        <v>73</v>
      </c>
      <c r="C54" s="40">
        <v>107</v>
      </c>
      <c r="D54" s="40">
        <v>90</v>
      </c>
    </row>
    <row r="55" spans="2:4">
      <c r="B55" s="39" t="s">
        <v>74</v>
      </c>
      <c r="C55" s="40">
        <v>218</v>
      </c>
      <c r="D55" s="40">
        <v>189</v>
      </c>
    </row>
    <row r="56" spans="2:4">
      <c r="B56" s="44" t="s">
        <v>75</v>
      </c>
      <c r="C56" s="40">
        <v>196</v>
      </c>
      <c r="D56" s="40">
        <v>195</v>
      </c>
    </row>
    <row r="57" spans="2:4">
      <c r="B57" s="46" t="s">
        <v>76</v>
      </c>
      <c r="C57" s="40">
        <v>152</v>
      </c>
      <c r="D57" s="40">
        <v>143</v>
      </c>
    </row>
    <row r="58" spans="2:4">
      <c r="B58" s="46" t="s">
        <v>77</v>
      </c>
      <c r="C58" s="40">
        <v>49</v>
      </c>
      <c r="D58" s="40">
        <v>77</v>
      </c>
    </row>
    <row r="59" spans="2:4">
      <c r="B59" s="46" t="s">
        <v>78</v>
      </c>
      <c r="C59" s="40">
        <v>12</v>
      </c>
      <c r="D59" s="40">
        <v>23</v>
      </c>
    </row>
    <row r="60" spans="2:4">
      <c r="B60" s="44" t="s">
        <v>79</v>
      </c>
      <c r="C60" s="40">
        <v>65</v>
      </c>
      <c r="D60" s="40">
        <v>54</v>
      </c>
    </row>
    <row r="61" spans="2:4">
      <c r="B61" s="46" t="s">
        <v>80</v>
      </c>
      <c r="C61" s="40">
        <v>17</v>
      </c>
      <c r="D61" s="40">
        <v>18</v>
      </c>
    </row>
    <row r="62" spans="2:4">
      <c r="B62" s="39" t="s">
        <v>81</v>
      </c>
      <c r="C62" s="40">
        <v>142</v>
      </c>
      <c r="D62" s="40">
        <v>141</v>
      </c>
    </row>
    <row r="63" spans="2:4">
      <c r="B63" s="39" t="s">
        <v>82</v>
      </c>
      <c r="C63" s="40">
        <v>151</v>
      </c>
      <c r="D63" s="40">
        <v>131</v>
      </c>
    </row>
    <row r="64" spans="2:4">
      <c r="B64" s="39" t="s">
        <v>83</v>
      </c>
      <c r="C64" s="40">
        <v>92</v>
      </c>
      <c r="D64" s="40">
        <v>92</v>
      </c>
    </row>
    <row r="65" spans="2:4">
      <c r="B65" s="39" t="s">
        <v>84</v>
      </c>
      <c r="C65" s="40">
        <v>88</v>
      </c>
      <c r="D65" s="40">
        <v>102</v>
      </c>
    </row>
    <row r="66" spans="2:4">
      <c r="B66" s="44" t="s">
        <v>85</v>
      </c>
      <c r="C66" s="40">
        <v>242</v>
      </c>
      <c r="D66" s="40">
        <v>237</v>
      </c>
    </row>
    <row r="67" spans="2:4">
      <c r="B67" s="39" t="s">
        <v>86</v>
      </c>
      <c r="C67" s="40">
        <v>27</v>
      </c>
      <c r="D67" s="40">
        <v>27</v>
      </c>
    </row>
    <row r="68" spans="2:4">
      <c r="B68" s="39" t="s">
        <v>87</v>
      </c>
      <c r="C68" s="40">
        <v>31</v>
      </c>
      <c r="D68" s="40">
        <v>22</v>
      </c>
    </row>
    <row r="69" spans="2:4">
      <c r="B69" s="39" t="s">
        <v>88</v>
      </c>
      <c r="C69" s="40">
        <v>27</v>
      </c>
      <c r="D69" s="40">
        <v>14</v>
      </c>
    </row>
    <row r="70" spans="2:4">
      <c r="B70" s="39" t="s">
        <v>89</v>
      </c>
      <c r="C70" s="40">
        <v>7</v>
      </c>
      <c r="D70" s="40"/>
    </row>
    <row r="71" spans="2:4">
      <c r="B71" s="39" t="s">
        <v>90</v>
      </c>
      <c r="C71" s="40">
        <v>70</v>
      </c>
      <c r="D71" s="40">
        <v>97</v>
      </c>
    </row>
    <row r="72" spans="2:4">
      <c r="B72" s="39" t="s">
        <v>91</v>
      </c>
      <c r="C72" s="40">
        <v>186</v>
      </c>
      <c r="D72" s="40">
        <v>198</v>
      </c>
    </row>
    <row r="73" spans="2:4">
      <c r="B73" s="39" t="s">
        <v>92</v>
      </c>
      <c r="C73" s="40">
        <v>51</v>
      </c>
      <c r="D73" s="40">
        <v>55</v>
      </c>
    </row>
    <row r="74" spans="2:4">
      <c r="B74" s="39" t="s">
        <v>93</v>
      </c>
      <c r="C74" s="40">
        <v>31</v>
      </c>
      <c r="D74" s="40">
        <v>25</v>
      </c>
    </row>
    <row r="75" spans="2:4">
      <c r="B75" s="39" t="s">
        <v>94</v>
      </c>
      <c r="C75" s="40">
        <v>117</v>
      </c>
      <c r="D75" s="40">
        <v>103</v>
      </c>
    </row>
    <row r="76" spans="2:4">
      <c r="B76" s="39" t="s">
        <v>95</v>
      </c>
      <c r="C76" s="40">
        <v>29</v>
      </c>
      <c r="D76" s="40">
        <v>27</v>
      </c>
    </row>
    <row r="77" spans="2:4">
      <c r="B77" s="39" t="s">
        <v>96</v>
      </c>
      <c r="C77" s="40">
        <v>16</v>
      </c>
      <c r="D77" s="40">
        <v>20</v>
      </c>
    </row>
    <row r="78" spans="2:4">
      <c r="B78" s="39" t="s">
        <v>97</v>
      </c>
      <c r="C78" s="40">
        <v>24</v>
      </c>
      <c r="D78" s="40">
        <v>23</v>
      </c>
    </row>
    <row r="79" spans="2:4">
      <c r="B79" s="39" t="s">
        <v>98</v>
      </c>
      <c r="C79" s="40">
        <v>28</v>
      </c>
      <c r="D79" s="40">
        <v>47</v>
      </c>
    </row>
    <row r="80" spans="2:4" ht="15.75">
      <c r="B80" s="47" t="s">
        <v>99</v>
      </c>
      <c r="C80" s="40">
        <v>28</v>
      </c>
      <c r="D80" s="40">
        <v>11</v>
      </c>
    </row>
    <row r="81" spans="2:4">
      <c r="B81" s="39" t="s">
        <v>100</v>
      </c>
      <c r="C81" s="40">
        <v>62</v>
      </c>
      <c r="D81" s="40">
        <v>41</v>
      </c>
    </row>
    <row r="82" spans="2:4">
      <c r="B82" s="39" t="s">
        <v>101</v>
      </c>
      <c r="C82" s="40">
        <v>13</v>
      </c>
      <c r="D82" s="40">
        <v>17</v>
      </c>
    </row>
    <row r="83" spans="2:4">
      <c r="B83" s="39" t="s">
        <v>102</v>
      </c>
      <c r="C83" s="40">
        <v>15</v>
      </c>
      <c r="D83" s="40">
        <v>18</v>
      </c>
    </row>
    <row r="84" spans="2:4">
      <c r="B84" s="39" t="s">
        <v>103</v>
      </c>
      <c r="C84" s="40"/>
      <c r="D84" s="40">
        <v>16</v>
      </c>
    </row>
    <row r="85" spans="2:4">
      <c r="B85" s="39" t="s">
        <v>104</v>
      </c>
      <c r="C85" s="40">
        <v>8</v>
      </c>
      <c r="D85" s="40">
        <v>10</v>
      </c>
    </row>
    <row r="86" spans="2:4">
      <c r="B86" s="39" t="s">
        <v>105</v>
      </c>
      <c r="C86" s="40"/>
      <c r="D86" s="40"/>
    </row>
    <row r="87" spans="2:4">
      <c r="B87" s="39" t="s">
        <v>106</v>
      </c>
      <c r="C87" s="40"/>
      <c r="D87" s="40"/>
    </row>
    <row r="88" spans="2:4">
      <c r="B88" s="39" t="s">
        <v>107</v>
      </c>
      <c r="C88" s="40"/>
      <c r="D88" s="40"/>
    </row>
    <row r="89" spans="2:4">
      <c r="B89" s="39" t="s">
        <v>108</v>
      </c>
      <c r="C89" s="40">
        <v>30</v>
      </c>
      <c r="D89" s="40">
        <v>24</v>
      </c>
    </row>
    <row r="90" spans="2:4">
      <c r="B90" s="39" t="s">
        <v>109</v>
      </c>
      <c r="C90" s="40"/>
      <c r="D90" s="40"/>
    </row>
    <row r="91" spans="2:4">
      <c r="B91" s="39" t="s">
        <v>110</v>
      </c>
      <c r="C91" s="40">
        <v>12</v>
      </c>
      <c r="D91" s="40">
        <v>14</v>
      </c>
    </row>
    <row r="92" spans="2:4" ht="15.75">
      <c r="B92" s="47" t="s">
        <v>111</v>
      </c>
      <c r="C92" s="40">
        <v>5</v>
      </c>
      <c r="D92" s="40">
        <v>6</v>
      </c>
    </row>
    <row r="96" spans="2:4">
      <c r="B96" s="39"/>
      <c r="C96" s="40"/>
      <c r="D96" s="40"/>
    </row>
    <row r="97" spans="1:8">
      <c r="B97" s="39"/>
      <c r="C97" s="40"/>
      <c r="D97" s="40"/>
    </row>
    <row r="98" spans="1:8">
      <c r="B98" s="39"/>
      <c r="C98" s="40"/>
      <c r="D98" s="40"/>
    </row>
    <row r="99" spans="1:8">
      <c r="B99" s="50" t="s">
        <v>112</v>
      </c>
      <c r="C99" s="51">
        <f>SUM(C76:C98)</f>
        <v>270</v>
      </c>
      <c r="D99" s="51">
        <f>SUM(D76:D98)</f>
        <v>274</v>
      </c>
    </row>
    <row r="100" spans="1:8" ht="18">
      <c r="A100" s="52"/>
      <c r="B100" s="53" t="s">
        <v>113</v>
      </c>
      <c r="C100" s="43" t="e">
        <f>C99+#REF!+#REF!+#REF!</f>
        <v>#REF!</v>
      </c>
      <c r="D100" s="43" t="e">
        <f>D99+#REF!+#REF!+#REF!</f>
        <v>#REF!</v>
      </c>
      <c r="E100" s="54"/>
      <c r="F100" s="54"/>
      <c r="G100" s="52"/>
      <c r="H100" s="52"/>
    </row>
    <row r="102" spans="1:8" ht="18">
      <c r="B102" s="53" t="s">
        <v>114</v>
      </c>
      <c r="C102" s="43">
        <v>14141</v>
      </c>
      <c r="D102" s="43">
        <v>13266</v>
      </c>
    </row>
  </sheetData>
  <phoneticPr fontId="39" type="noConversion"/>
  <conditionalFormatting sqref="D84:D85 H4:H5 H9 C89:D89 C96:D98 C85 C91:D92 G4 C76:D83 D71:D75 D53:D60 D62:D69 C53:C75 C3:D52 G3:H3 G8:H8">
    <cfRule type="cellIs" dxfId="14" priority="15" stopIfTrue="1" operator="greaterThan">
      <formula>0</formula>
    </cfRule>
  </conditionalFormatting>
  <conditionalFormatting sqref="C85 G4:H4 D84:D85 C91:D92 H5 H9 C89:D89 B96:D98 F4:F5 F9 C76:D83 B76:B91 D71:D75 D62:D69 D53:D60 B53:C75 B3:D52 F8:H8 F3:H3">
    <cfRule type="cellIs" dxfId="13" priority="13" stopIfTrue="1" operator="equal">
      <formula>0</formula>
    </cfRule>
    <cfRule type="cellIs" dxfId="12" priority="14" stopIfTrue="1" operator="equal">
      <formula>0</formula>
    </cfRule>
  </conditionalFormatting>
  <conditionalFormatting sqref="C20:D20">
    <cfRule type="cellIs" dxfId="11" priority="12" stopIfTrue="1" operator="greaterThan">
      <formula>0</formula>
    </cfRule>
  </conditionalFormatting>
  <conditionalFormatting sqref="G6:H6">
    <cfRule type="cellIs" dxfId="10" priority="11" stopIfTrue="1" operator="greaterThan">
      <formula>0</formula>
    </cfRule>
  </conditionalFormatting>
  <conditionalFormatting sqref="F6:H6">
    <cfRule type="cellIs" dxfId="9" priority="9" stopIfTrue="1" operator="equal">
      <formula>0</formula>
    </cfRule>
    <cfRule type="cellIs" dxfId="8" priority="10" stopIfTrue="1" operator="equal">
      <formula>0</formula>
    </cfRule>
  </conditionalFormatting>
  <conditionalFormatting sqref="C3:D3">
    <cfRule type="cellIs" dxfId="7" priority="8" stopIfTrue="1" operator="greaterThan">
      <formula>0</formula>
    </cfRule>
  </conditionalFormatting>
  <conditionalFormatting sqref="B3:D3">
    <cfRule type="cellIs" dxfId="6" priority="6" stopIfTrue="1" operator="equal">
      <formula>0</formula>
    </cfRule>
    <cfRule type="cellIs" dxfId="5" priority="7" stopIfTrue="1" operator="equal">
      <formula>0</formula>
    </cfRule>
  </conditionalFormatting>
  <conditionalFormatting sqref="G10:H10">
    <cfRule type="cellIs" dxfId="4" priority="5" stopIfTrue="1" operator="greaterThan">
      <formula>0</formula>
    </cfRule>
  </conditionalFormatting>
  <conditionalFormatting sqref="F10:H10">
    <cfRule type="cellIs" dxfId="3" priority="3" stopIfTrue="1" operator="equal">
      <formula>0</formula>
    </cfRule>
    <cfRule type="cellIs" dxfId="2" priority="4" stopIfTrue="1" operator="equal">
      <formula>0</formula>
    </cfRule>
  </conditionalFormatting>
  <conditionalFormatting sqref="B5">
    <cfRule type="cellIs" dxfId="1" priority="1" stopIfTrue="1" operator="equal">
      <formula>0</formula>
    </cfRule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E24"/>
  <sheetViews>
    <sheetView workbookViewId="0">
      <selection activeCell="F11" sqref="F11"/>
    </sheetView>
  </sheetViews>
  <sheetFormatPr defaultRowHeight="16.5"/>
  <cols>
    <col min="1" max="1" width="3.85546875" style="1" customWidth="1"/>
    <col min="2" max="2" width="50.85546875" style="8" customWidth="1"/>
    <col min="3" max="4" width="12.7109375" style="7" customWidth="1"/>
    <col min="5" max="5" width="10.42578125" style="4" customWidth="1"/>
  </cols>
  <sheetData>
    <row r="1" spans="1:5">
      <c r="C1" s="112" t="s">
        <v>115</v>
      </c>
      <c r="D1" s="112"/>
      <c r="E1" s="112"/>
    </row>
    <row r="2" spans="1:5">
      <c r="C2" s="113" t="s">
        <v>116</v>
      </c>
      <c r="D2" s="113"/>
      <c r="E2" s="113"/>
    </row>
    <row r="3" spans="1:5">
      <c r="C3" s="113" t="s">
        <v>117</v>
      </c>
      <c r="D3" s="113"/>
      <c r="E3" s="113"/>
    </row>
    <row r="4" spans="1:5">
      <c r="C4" s="114" t="s">
        <v>118</v>
      </c>
      <c r="D4" s="114"/>
      <c r="E4" s="114"/>
    </row>
    <row r="5" spans="1:5">
      <c r="C5" s="115"/>
      <c r="D5" s="115"/>
      <c r="E5" s="115"/>
    </row>
    <row r="6" spans="1:5" ht="17.25">
      <c r="A6" s="111" t="s">
        <v>119</v>
      </c>
      <c r="B6" s="111"/>
      <c r="C6" s="111"/>
      <c r="D6" s="111"/>
      <c r="E6" s="111"/>
    </row>
    <row r="7" spans="1:5" ht="18">
      <c r="A7" s="55"/>
      <c r="B7" s="118" t="s">
        <v>120</v>
      </c>
      <c r="C7" s="118"/>
      <c r="D7" s="118"/>
      <c r="E7" s="118"/>
    </row>
    <row r="8" spans="1:5" ht="78.75">
      <c r="A8" s="56" t="s">
        <v>0</v>
      </c>
      <c r="B8" s="57" t="s">
        <v>1</v>
      </c>
      <c r="C8" s="57" t="s">
        <v>121</v>
      </c>
      <c r="D8" s="57" t="s">
        <v>122</v>
      </c>
      <c r="E8" s="58" t="s">
        <v>123</v>
      </c>
    </row>
    <row r="9" spans="1:5" ht="66">
      <c r="A9" s="59">
        <v>1</v>
      </c>
      <c r="B9" s="60" t="s">
        <v>2</v>
      </c>
      <c r="C9" s="61">
        <v>14079</v>
      </c>
      <c r="D9" s="61">
        <v>13179</v>
      </c>
      <c r="E9" s="62">
        <f>C9+D9</f>
        <v>27258</v>
      </c>
    </row>
    <row r="10" spans="1:5" ht="49.5">
      <c r="A10" s="59">
        <v>2</v>
      </c>
      <c r="B10" s="60" t="s">
        <v>3</v>
      </c>
      <c r="C10" s="61">
        <v>14079</v>
      </c>
      <c r="D10" s="61">
        <v>13179</v>
      </c>
      <c r="E10" s="62">
        <f t="shared" ref="E10:E16" si="0">C10+D10</f>
        <v>27258</v>
      </c>
    </row>
    <row r="11" spans="1:5" ht="82.5">
      <c r="A11" s="59">
        <v>3</v>
      </c>
      <c r="B11" s="63" t="s">
        <v>4</v>
      </c>
      <c r="C11" s="61">
        <v>14079</v>
      </c>
      <c r="D11" s="61">
        <v>13179</v>
      </c>
      <c r="E11" s="62">
        <f t="shared" si="0"/>
        <v>27258</v>
      </c>
    </row>
    <row r="12" spans="1:5" ht="66">
      <c r="A12" s="59">
        <v>4</v>
      </c>
      <c r="B12" s="60" t="s">
        <v>5</v>
      </c>
      <c r="C12" s="61">
        <v>14079</v>
      </c>
      <c r="D12" s="61">
        <v>13179</v>
      </c>
      <c r="E12" s="62">
        <f t="shared" si="0"/>
        <v>27258</v>
      </c>
    </row>
    <row r="13" spans="1:5" ht="49.5">
      <c r="A13" s="59">
        <v>5</v>
      </c>
      <c r="B13" s="60" t="s">
        <v>6</v>
      </c>
      <c r="C13" s="61">
        <v>14079</v>
      </c>
      <c r="D13" s="61">
        <v>13179</v>
      </c>
      <c r="E13" s="62">
        <f t="shared" si="0"/>
        <v>27258</v>
      </c>
    </row>
    <row r="14" spans="1:5" ht="66">
      <c r="A14" s="59">
        <v>6</v>
      </c>
      <c r="B14" s="60" t="s">
        <v>7</v>
      </c>
      <c r="C14" s="61">
        <v>14079</v>
      </c>
      <c r="D14" s="61">
        <v>13179</v>
      </c>
      <c r="E14" s="62">
        <f t="shared" si="0"/>
        <v>27258</v>
      </c>
    </row>
    <row r="15" spans="1:5" ht="49.5">
      <c r="A15" s="59">
        <v>7</v>
      </c>
      <c r="B15" s="60" t="s">
        <v>8</v>
      </c>
      <c r="C15" s="61">
        <v>14079</v>
      </c>
      <c r="D15" s="61">
        <v>13179</v>
      </c>
      <c r="E15" s="62">
        <f t="shared" si="0"/>
        <v>27258</v>
      </c>
    </row>
    <row r="16" spans="1:5" ht="66">
      <c r="A16" s="59">
        <v>8</v>
      </c>
      <c r="B16" s="60" t="s">
        <v>9</v>
      </c>
      <c r="C16" s="61">
        <v>14079</v>
      </c>
      <c r="D16" s="61">
        <v>13179</v>
      </c>
      <c r="E16" s="62">
        <f t="shared" si="0"/>
        <v>27258</v>
      </c>
    </row>
    <row r="17" spans="1:5" ht="15.75">
      <c r="A17" s="119" t="s">
        <v>10</v>
      </c>
      <c r="B17" s="120"/>
      <c r="C17" s="57">
        <f>SUM(C9:C16)</f>
        <v>112632</v>
      </c>
      <c r="D17" s="57">
        <f>SUM(D9:D16)</f>
        <v>105432</v>
      </c>
      <c r="E17" s="57">
        <f>SUM(E9:E16)</f>
        <v>218064</v>
      </c>
    </row>
    <row r="18" spans="1:5" ht="15.75">
      <c r="A18" s="16"/>
      <c r="B18" s="25"/>
      <c r="C18" s="21"/>
      <c r="D18" s="22"/>
      <c r="E18" s="21"/>
    </row>
    <row r="19" spans="1:5">
      <c r="A19" s="121" t="s">
        <v>124</v>
      </c>
      <c r="B19" s="121"/>
      <c r="C19" s="64"/>
      <c r="D19" s="122" t="s">
        <v>125</v>
      </c>
      <c r="E19" s="122"/>
    </row>
    <row r="20" spans="1:5">
      <c r="A20" s="123" t="s">
        <v>126</v>
      </c>
      <c r="B20" s="124"/>
      <c r="C20" s="65" t="s">
        <v>127</v>
      </c>
      <c r="D20" s="66"/>
      <c r="E20" s="66"/>
    </row>
    <row r="21" spans="1:5">
      <c r="A21" s="67"/>
      <c r="B21" s="68"/>
      <c r="C21" s="69" t="s">
        <v>128</v>
      </c>
      <c r="D21" s="66"/>
      <c r="E21" s="66"/>
    </row>
    <row r="22" spans="1:5" ht="15">
      <c r="A22" s="125" t="s">
        <v>129</v>
      </c>
      <c r="B22" s="125"/>
      <c r="C22" s="70"/>
      <c r="D22" s="70"/>
      <c r="E22" s="71"/>
    </row>
    <row r="23" spans="1:5">
      <c r="A23" s="116" t="s">
        <v>130</v>
      </c>
      <c r="B23" s="116"/>
      <c r="C23" s="72" t="s">
        <v>131</v>
      </c>
      <c r="D23" s="72"/>
      <c r="E23" s="3"/>
    </row>
    <row r="24" spans="1:5" ht="15">
      <c r="A24" s="116" t="s">
        <v>132</v>
      </c>
      <c r="B24" s="116"/>
      <c r="C24" s="73"/>
      <c r="D24" s="117"/>
      <c r="E24" s="117"/>
    </row>
  </sheetData>
  <mergeCells count="15">
    <mergeCell ref="A23:B23"/>
    <mergeCell ref="A24:B24"/>
    <mergeCell ref="D24:E24"/>
    <mergeCell ref="B7:E7"/>
    <mergeCell ref="A17:B17"/>
    <mergeCell ref="A19:B19"/>
    <mergeCell ref="D19:E19"/>
    <mergeCell ref="A20:B20"/>
    <mergeCell ref="A22:B22"/>
    <mergeCell ref="A6:E6"/>
    <mergeCell ref="C1:E1"/>
    <mergeCell ref="C2:E2"/>
    <mergeCell ref="C3:E3"/>
    <mergeCell ref="C4:E4"/>
    <mergeCell ref="C5:E5"/>
  </mergeCells>
  <phoneticPr fontId="3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РОЗПОДІЛ </vt:lpstr>
      <vt:lpstr>План від ІМЗО </vt:lpstr>
      <vt:lpstr>К-сть учнів </vt:lpstr>
      <vt:lpstr>Замовлення ДОН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2019-12-06T06:55:15Z</dcterms:modified>
</cp:coreProperties>
</file>